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D:\"/>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B341" i="9" s="1"/>
  <c r="E341" i="9"/>
  <c r="H340" i="9"/>
  <c r="E340" i="9" s="1"/>
  <c r="B340" i="9" s="1"/>
  <c r="G340" i="9"/>
  <c r="F340" i="9"/>
  <c r="F339" i="9"/>
  <c r="F338" i="9"/>
  <c r="F337" i="9"/>
  <c r="F336" i="9"/>
  <c r="H335" i="9"/>
  <c r="G335" i="9"/>
  <c r="F335" i="9"/>
  <c r="E335" i="9"/>
  <c r="B335" i="9" s="1"/>
  <c r="F334" i="9"/>
  <c r="H333" i="9"/>
  <c r="G333" i="9"/>
  <c r="E333" i="9" s="1"/>
  <c r="B333" i="9" s="1"/>
  <c r="F333" i="9"/>
  <c r="H332" i="9"/>
  <c r="E332" i="9" s="1"/>
  <c r="B332" i="9" s="1"/>
  <c r="G332" i="9"/>
  <c r="F332" i="9"/>
  <c r="H331" i="9"/>
  <c r="G331" i="9"/>
  <c r="F331" i="9"/>
  <c r="E331" i="9"/>
  <c r="B331" i="9" s="1"/>
  <c r="H330" i="9"/>
  <c r="G330" i="9"/>
  <c r="E330" i="9" s="1"/>
  <c r="B330" i="9" s="1"/>
  <c r="F330" i="9"/>
  <c r="H329" i="9"/>
  <c r="G329" i="9"/>
  <c r="F329" i="9"/>
  <c r="H328" i="9"/>
  <c r="E328" i="9" s="1"/>
  <c r="B328" i="9" s="1"/>
  <c r="G328" i="9"/>
  <c r="F328" i="9"/>
  <c r="H327" i="9"/>
  <c r="G327" i="9"/>
  <c r="F327" i="9"/>
  <c r="H326" i="9"/>
  <c r="G326" i="9"/>
  <c r="F326" i="9"/>
  <c r="H325" i="9"/>
  <c r="G325" i="9"/>
  <c r="F325" i="9"/>
  <c r="E325" i="9"/>
  <c r="B325" i="9" s="1"/>
  <c r="H324" i="9"/>
  <c r="G324" i="9"/>
  <c r="E324" i="9" s="1"/>
  <c r="B324" i="9" s="1"/>
  <c r="F324" i="9"/>
  <c r="H323" i="9"/>
  <c r="G323" i="9"/>
  <c r="E323" i="9" s="1"/>
  <c r="B323" i="9" s="1"/>
  <c r="F323" i="9"/>
  <c r="H322" i="9"/>
  <c r="G322" i="9"/>
  <c r="F322" i="9"/>
  <c r="H321" i="9"/>
  <c r="G321" i="9"/>
  <c r="F321" i="9"/>
  <c r="E321" i="9"/>
  <c r="B321" i="9" s="1"/>
  <c r="H320" i="9"/>
  <c r="G320" i="9"/>
  <c r="F320" i="9"/>
  <c r="H319" i="9"/>
  <c r="G319" i="9"/>
  <c r="E319" i="9" s="1"/>
  <c r="B319" i="9" s="1"/>
  <c r="F319" i="9"/>
  <c r="H318" i="9"/>
  <c r="G318" i="9"/>
  <c r="E318" i="9" s="1"/>
  <c r="B318" i="9" s="1"/>
  <c r="F318" i="9"/>
  <c r="H317" i="9"/>
  <c r="G317" i="9"/>
  <c r="F317" i="9"/>
  <c r="E317" i="9"/>
  <c r="B317" i="9" s="1"/>
  <c r="F316" i="9"/>
  <c r="F315" i="9"/>
  <c r="F314" i="9"/>
  <c r="H313" i="9"/>
  <c r="G313" i="9"/>
  <c r="F313" i="9"/>
  <c r="E313" i="9"/>
  <c r="B313" i="9" s="1"/>
  <c r="H312" i="9"/>
  <c r="G312" i="9"/>
  <c r="F312" i="9"/>
  <c r="H311" i="9"/>
  <c r="G311" i="9"/>
  <c r="E311" i="9" s="1"/>
  <c r="B311" i="9" s="1"/>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8" i="9"/>
  <c r="F297" i="9"/>
  <c r="L296" i="9"/>
  <c r="F296" i="9" s="1"/>
  <c r="H296" i="9"/>
  <c r="F295" i="9"/>
  <c r="I294" i="9"/>
  <c r="E294" i="9" s="1"/>
  <c r="B294" i="9" s="1"/>
  <c r="H294" i="9"/>
  <c r="F294" i="9"/>
  <c r="E293" i="9"/>
  <c r="M292" i="9"/>
  <c r="L292" i="9"/>
  <c r="F292" i="9"/>
  <c r="E292" i="9"/>
  <c r="B292" i="9"/>
  <c r="M291" i="9"/>
  <c r="L291" i="9"/>
  <c r="F291" i="9" s="1"/>
  <c r="E291" i="9"/>
  <c r="B291" i="9" s="1"/>
  <c r="M290" i="9"/>
  <c r="L290" i="9"/>
  <c r="F290" i="9"/>
  <c r="B290" i="9" s="1"/>
  <c r="E290" i="9"/>
  <c r="M289" i="9"/>
  <c r="L289" i="9"/>
  <c r="F289" i="9" s="1"/>
  <c r="E289" i="9"/>
  <c r="B289" i="9" s="1"/>
  <c r="M288" i="9"/>
  <c r="F288" i="9" s="1"/>
  <c r="B288" i="9" s="1"/>
  <c r="L288" i="9"/>
  <c r="E288" i="9"/>
  <c r="M287" i="9"/>
  <c r="L287" i="9"/>
  <c r="F287" i="9" s="1"/>
  <c r="E287" i="9"/>
  <c r="M286" i="9"/>
  <c r="L286" i="9"/>
  <c r="F286" i="9"/>
  <c r="B286" i="9" s="1"/>
  <c r="E286" i="9"/>
  <c r="M285" i="9"/>
  <c r="L285" i="9"/>
  <c r="F285" i="9" s="1"/>
  <c r="E285" i="9"/>
  <c r="B285" i="9" s="1"/>
  <c r="M284" i="9"/>
  <c r="F284" i="9" s="1"/>
  <c r="B284" i="9" s="1"/>
  <c r="L284" i="9"/>
  <c r="E284" i="9"/>
  <c r="M283" i="9"/>
  <c r="L283" i="9"/>
  <c r="F283" i="9" s="1"/>
  <c r="E283" i="9"/>
  <c r="M282" i="9"/>
  <c r="L282" i="9"/>
  <c r="F282" i="9"/>
  <c r="B282" i="9" s="1"/>
  <c r="E282" i="9"/>
  <c r="M281" i="9"/>
  <c r="L281" i="9"/>
  <c r="F281" i="9" s="1"/>
  <c r="E281" i="9"/>
  <c r="M280" i="9"/>
  <c r="F280" i="9" s="1"/>
  <c r="B280" i="9" s="1"/>
  <c r="L280" i="9"/>
  <c r="E280" i="9"/>
  <c r="M279" i="9"/>
  <c r="L279" i="9"/>
  <c r="F279" i="9" s="1"/>
  <c r="E279" i="9"/>
  <c r="M278" i="9"/>
  <c r="L278" i="9"/>
  <c r="F278" i="9"/>
  <c r="B278" i="9" s="1"/>
  <c r="E278" i="9"/>
  <c r="M277" i="9"/>
  <c r="L277" i="9"/>
  <c r="F277" i="9" s="1"/>
  <c r="E277" i="9"/>
  <c r="M276" i="9"/>
  <c r="F276" i="9" s="1"/>
  <c r="B276" i="9" s="1"/>
  <c r="L276" i="9"/>
  <c r="E276" i="9"/>
  <c r="M275" i="9"/>
  <c r="L275" i="9"/>
  <c r="F275" i="9" s="1"/>
  <c r="E275" i="9"/>
  <c r="B275" i="9" s="1"/>
  <c r="M274" i="9"/>
  <c r="L274" i="9"/>
  <c r="F274" i="9"/>
  <c r="B274" i="9" s="1"/>
  <c r="E274" i="9"/>
  <c r="M273" i="9"/>
  <c r="L273" i="9"/>
  <c r="F273" i="9" s="1"/>
  <c r="E273" i="9"/>
  <c r="B273" i="9" s="1"/>
  <c r="M272" i="9"/>
  <c r="F272" i="9" s="1"/>
  <c r="B272" i="9" s="1"/>
  <c r="L272" i="9"/>
  <c r="E272" i="9"/>
  <c r="M271" i="9"/>
  <c r="L271" i="9"/>
  <c r="F271" i="9" s="1"/>
  <c r="E271" i="9"/>
  <c r="M270" i="9"/>
  <c r="L270" i="9"/>
  <c r="F270" i="9"/>
  <c r="B270" i="9" s="1"/>
  <c r="E270" i="9"/>
  <c r="M269" i="9"/>
  <c r="L269" i="9"/>
  <c r="F269" i="9" s="1"/>
  <c r="E269" i="9"/>
  <c r="B269" i="9" s="1"/>
  <c r="M268" i="9"/>
  <c r="F268" i="9" s="1"/>
  <c r="B268" i="9" s="1"/>
  <c r="L268" i="9"/>
  <c r="E268" i="9"/>
  <c r="M267" i="9"/>
  <c r="L267" i="9"/>
  <c r="F267" i="9" s="1"/>
  <c r="E267" i="9"/>
  <c r="M266" i="9"/>
  <c r="L266" i="9"/>
  <c r="F266" i="9"/>
  <c r="B266" i="9" s="1"/>
  <c r="E266" i="9"/>
  <c r="M265" i="9"/>
  <c r="L265" i="9"/>
  <c r="F265" i="9" s="1"/>
  <c r="E265" i="9"/>
  <c r="M264" i="9"/>
  <c r="F264" i="9" s="1"/>
  <c r="B264" i="9" s="1"/>
  <c r="L264" i="9"/>
  <c r="E264" i="9"/>
  <c r="M263" i="9"/>
  <c r="L263" i="9"/>
  <c r="F263" i="9" s="1"/>
  <c r="E263" i="9"/>
  <c r="B263" i="9" s="1"/>
  <c r="M262" i="9"/>
  <c r="L262" i="9"/>
  <c r="F262" i="9"/>
  <c r="B262" i="9" s="1"/>
  <c r="E262" i="9"/>
  <c r="M261" i="9"/>
  <c r="L261" i="9"/>
  <c r="F261" i="9" s="1"/>
  <c r="E261" i="9"/>
  <c r="M260" i="9"/>
  <c r="F260" i="9" s="1"/>
  <c r="B260" i="9" s="1"/>
  <c r="L260" i="9"/>
  <c r="E260" i="9"/>
  <c r="M259" i="9"/>
  <c r="L259" i="9"/>
  <c r="F259" i="9" s="1"/>
  <c r="E259" i="9"/>
  <c r="B259" i="9" s="1"/>
  <c r="M258" i="9"/>
  <c r="L258" i="9"/>
  <c r="F258" i="9"/>
  <c r="B258" i="9" s="1"/>
  <c r="E258" i="9"/>
  <c r="M257" i="9"/>
  <c r="L257" i="9"/>
  <c r="F257" i="9" s="1"/>
  <c r="E257" i="9"/>
  <c r="B257" i="9" s="1"/>
  <c r="M256" i="9"/>
  <c r="F256" i="9" s="1"/>
  <c r="B256" i="9" s="1"/>
  <c r="L256" i="9"/>
  <c r="E256" i="9"/>
  <c r="M255" i="9"/>
  <c r="L255" i="9"/>
  <c r="F255" i="9" s="1"/>
  <c r="E255" i="9"/>
  <c r="M254" i="9"/>
  <c r="L254" i="9"/>
  <c r="F254" i="9"/>
  <c r="B254" i="9" s="1"/>
  <c r="E254" i="9"/>
  <c r="M253" i="9"/>
  <c r="L253" i="9"/>
  <c r="F253" i="9" s="1"/>
  <c r="E253" i="9"/>
  <c r="B253" i="9" s="1"/>
  <c r="M252" i="9"/>
  <c r="F252" i="9" s="1"/>
  <c r="B252" i="9" s="1"/>
  <c r="L252" i="9"/>
  <c r="E252" i="9"/>
  <c r="M251" i="9"/>
  <c r="L251" i="9"/>
  <c r="F251" i="9" s="1"/>
  <c r="E251" i="9"/>
  <c r="M250" i="9"/>
  <c r="F250" i="9" s="1"/>
  <c r="B250" i="9" s="1"/>
  <c r="L250" i="9"/>
  <c r="E250" i="9"/>
  <c r="M249" i="9"/>
  <c r="L249" i="9"/>
  <c r="F249" i="9" s="1"/>
  <c r="E249" i="9"/>
  <c r="B249" i="9" s="1"/>
  <c r="M248" i="9"/>
  <c r="F248" i="9" s="1"/>
  <c r="B248" i="9" s="1"/>
  <c r="L248" i="9"/>
  <c r="E248" i="9"/>
  <c r="M247" i="9"/>
  <c r="L247" i="9"/>
  <c r="F247" i="9" s="1"/>
  <c r="E247" i="9"/>
  <c r="M246" i="9"/>
  <c r="F246" i="9" s="1"/>
  <c r="B246" i="9" s="1"/>
  <c r="L246" i="9"/>
  <c r="E246" i="9"/>
  <c r="M245" i="9"/>
  <c r="L245" i="9"/>
  <c r="F245" i="9" s="1"/>
  <c r="E245" i="9"/>
  <c r="B245" i="9" s="1"/>
  <c r="M244" i="9"/>
  <c r="L244" i="9"/>
  <c r="E244" i="9"/>
  <c r="M243" i="9"/>
  <c r="L243" i="9"/>
  <c r="E243" i="9"/>
  <c r="M242" i="9"/>
  <c r="F242" i="9" s="1"/>
  <c r="B242" i="9" s="1"/>
  <c r="L242" i="9"/>
  <c r="E242" i="9"/>
  <c r="M241" i="9"/>
  <c r="L241" i="9"/>
  <c r="F241" i="9" s="1"/>
  <c r="E241" i="9"/>
  <c r="B241" i="9" s="1"/>
  <c r="M240" i="9"/>
  <c r="L240" i="9"/>
  <c r="E240" i="9"/>
  <c r="M239" i="9"/>
  <c r="L239" i="9"/>
  <c r="E239" i="9"/>
  <c r="M238" i="9"/>
  <c r="F238" i="9" s="1"/>
  <c r="L238" i="9"/>
  <c r="E238" i="9"/>
  <c r="M237" i="9"/>
  <c r="L237" i="9"/>
  <c r="E237" i="9"/>
  <c r="M236" i="9"/>
  <c r="L236" i="9"/>
  <c r="E236" i="9"/>
  <c r="M235" i="9"/>
  <c r="L235" i="9"/>
  <c r="F235" i="9" s="1"/>
  <c r="B235" i="9" s="1"/>
  <c r="E235" i="9"/>
  <c r="M234" i="9"/>
  <c r="L234" i="9"/>
  <c r="F234" i="9"/>
  <c r="E234" i="9"/>
  <c r="B234" i="9" s="1"/>
  <c r="M233" i="9"/>
  <c r="L233" i="9"/>
  <c r="F233" i="9" s="1"/>
  <c r="E233" i="9"/>
  <c r="M232" i="9"/>
  <c r="L232" i="9"/>
  <c r="F232" i="9" s="1"/>
  <c r="B232" i="9" s="1"/>
  <c r="E232" i="9"/>
  <c r="M231" i="9"/>
  <c r="L231" i="9"/>
  <c r="F231" i="9" s="1"/>
  <c r="B231" i="9" s="1"/>
  <c r="E231" i="9"/>
  <c r="M230" i="9"/>
  <c r="L230" i="9"/>
  <c r="F230" i="9"/>
  <c r="E230" i="9"/>
  <c r="B230" i="9" s="1"/>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E170" i="9" s="1"/>
  <c r="B170" i="9" s="1"/>
  <c r="F170" i="9"/>
  <c r="H169" i="9"/>
  <c r="E169" i="9" s="1"/>
  <c r="G169" i="9"/>
  <c r="F169" i="9"/>
  <c r="B169" i="9"/>
  <c r="H168" i="9"/>
  <c r="G168" i="9"/>
  <c r="F168" i="9"/>
  <c r="E168" i="9"/>
  <c r="B168" i="9" s="1"/>
  <c r="H167" i="9"/>
  <c r="G167" i="9"/>
  <c r="E167" i="9" s="1"/>
  <c r="F167" i="9"/>
  <c r="H166" i="9"/>
  <c r="G166" i="9"/>
  <c r="E166" i="9" s="1"/>
  <c r="B166" i="9" s="1"/>
  <c r="F166" i="9"/>
  <c r="H165" i="9"/>
  <c r="E165" i="9" s="1"/>
  <c r="B165" i="9" s="1"/>
  <c r="G165" i="9"/>
  <c r="F165" i="9"/>
  <c r="H164" i="9"/>
  <c r="G164" i="9"/>
  <c r="F164" i="9"/>
  <c r="E164" i="9"/>
  <c r="B164" i="9" s="1"/>
  <c r="H163" i="9"/>
  <c r="G163" i="9"/>
  <c r="E163" i="9" s="1"/>
  <c r="B163" i="9" s="1"/>
  <c r="F163" i="9"/>
  <c r="H162" i="9"/>
  <c r="G162" i="9"/>
  <c r="E162" i="9" s="1"/>
  <c r="B162" i="9" s="1"/>
  <c r="F162" i="9"/>
  <c r="H161" i="9"/>
  <c r="E161" i="9" s="1"/>
  <c r="G161" i="9"/>
  <c r="F161" i="9"/>
  <c r="B161" i="9"/>
  <c r="H160" i="9"/>
  <c r="G160" i="9"/>
  <c r="F160" i="9"/>
  <c r="E160" i="9"/>
  <c r="B160" i="9" s="1"/>
  <c r="H159" i="9"/>
  <c r="G159" i="9"/>
  <c r="E159" i="9" s="1"/>
  <c r="F159" i="9"/>
  <c r="H158" i="9"/>
  <c r="G158" i="9"/>
  <c r="E158" i="9" s="1"/>
  <c r="B158" i="9" s="1"/>
  <c r="F158" i="9"/>
  <c r="H157" i="9"/>
  <c r="E157" i="9" s="1"/>
  <c r="B157" i="9" s="1"/>
  <c r="G157" i="9"/>
  <c r="F157" i="9"/>
  <c r="F156" i="9"/>
  <c r="H155" i="9"/>
  <c r="G155" i="9"/>
  <c r="E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G149" i="9"/>
  <c r="F149" i="9"/>
  <c r="B149" i="9"/>
  <c r="H148" i="9"/>
  <c r="G148" i="9"/>
  <c r="F148" i="9"/>
  <c r="E148" i="9"/>
  <c r="B148" i="9" s="1"/>
  <c r="H147" i="9"/>
  <c r="G147" i="9"/>
  <c r="E147" i="9" s="1"/>
  <c r="F147" i="9"/>
  <c r="H146" i="9"/>
  <c r="G146" i="9"/>
  <c r="E146" i="9" s="1"/>
  <c r="B146" i="9" s="1"/>
  <c r="F146" i="9"/>
  <c r="H145" i="9"/>
  <c r="E145" i="9" s="1"/>
  <c r="B145" i="9" s="1"/>
  <c r="G145" i="9"/>
  <c r="F145" i="9"/>
  <c r="H144" i="9"/>
  <c r="G144" i="9"/>
  <c r="F144" i="9"/>
  <c r="E144" i="9"/>
  <c r="B144" i="9" s="1"/>
  <c r="H143" i="9"/>
  <c r="G143" i="9"/>
  <c r="E143" i="9" s="1"/>
  <c r="B143" i="9" s="1"/>
  <c r="F143" i="9"/>
  <c r="H142" i="9"/>
  <c r="G142" i="9"/>
  <c r="E142" i="9" s="1"/>
  <c r="B142" i="9" s="1"/>
  <c r="F142" i="9"/>
  <c r="H141" i="9"/>
  <c r="E141" i="9" s="1"/>
  <c r="G141" i="9"/>
  <c r="F141" i="9"/>
  <c r="B141" i="9"/>
  <c r="H140" i="9"/>
  <c r="G140" i="9"/>
  <c r="F140" i="9"/>
  <c r="E140" i="9"/>
  <c r="B140" i="9" s="1"/>
  <c r="H139" i="9"/>
  <c r="G139" i="9"/>
  <c r="E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G133" i="9"/>
  <c r="F133" i="9"/>
  <c r="B133" i="9"/>
  <c r="H132" i="9"/>
  <c r="G132" i="9"/>
  <c r="F132" i="9"/>
  <c r="E132" i="9"/>
  <c r="B132" i="9" s="1"/>
  <c r="H131" i="9"/>
  <c r="G131" i="9"/>
  <c r="E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G125" i="9"/>
  <c r="F125" i="9"/>
  <c r="B125" i="9"/>
  <c r="H124" i="9"/>
  <c r="G124" i="9"/>
  <c r="F124" i="9"/>
  <c r="E124" i="9"/>
  <c r="B124" i="9" s="1"/>
  <c r="H123" i="9"/>
  <c r="G123" i="9"/>
  <c r="E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F115" i="9"/>
  <c r="H114" i="9"/>
  <c r="G114" i="9"/>
  <c r="E114" i="9" s="1"/>
  <c r="B114" i="9" s="1"/>
  <c r="F114" i="9"/>
  <c r="H113" i="9"/>
  <c r="E113" i="9" s="1"/>
  <c r="B113" i="9" s="1"/>
  <c r="G113" i="9"/>
  <c r="F113" i="9"/>
  <c r="H112" i="9"/>
  <c r="G112" i="9"/>
  <c r="F112" i="9"/>
  <c r="E112" i="9"/>
  <c r="B112" i="9" s="1"/>
  <c r="H111" i="9"/>
  <c r="G111" i="9"/>
  <c r="E111" i="9" s="1"/>
  <c r="F111" i="9"/>
  <c r="H110" i="9"/>
  <c r="G110" i="9"/>
  <c r="E110" i="9" s="1"/>
  <c r="B110" i="9" s="1"/>
  <c r="F110" i="9"/>
  <c r="H109" i="9"/>
  <c r="E109" i="9" s="1"/>
  <c r="B109" i="9" s="1"/>
  <c r="G109" i="9"/>
  <c r="F109" i="9"/>
  <c r="H108" i="9"/>
  <c r="G108" i="9"/>
  <c r="F108" i="9"/>
  <c r="E108" i="9"/>
  <c r="B108" i="9" s="1"/>
  <c r="H107" i="9"/>
  <c r="G107" i="9"/>
  <c r="E107" i="9" s="1"/>
  <c r="F107" i="9"/>
  <c r="H106" i="9"/>
  <c r="G106" i="9"/>
  <c r="E106" i="9" s="1"/>
  <c r="B106" i="9" s="1"/>
  <c r="F106" i="9"/>
  <c r="H105" i="9"/>
  <c r="E105" i="9" s="1"/>
  <c r="B105" i="9" s="1"/>
  <c r="G105" i="9"/>
  <c r="F105" i="9"/>
  <c r="H104" i="9"/>
  <c r="G104" i="9"/>
  <c r="F104" i="9"/>
  <c r="E104" i="9"/>
  <c r="B104" i="9" s="1"/>
  <c r="H103" i="9"/>
  <c r="G103" i="9"/>
  <c r="E103" i="9" s="1"/>
  <c r="F103" i="9"/>
  <c r="H102" i="9"/>
  <c r="G102" i="9"/>
  <c r="E102" i="9" s="1"/>
  <c r="B102" i="9" s="1"/>
  <c r="F102" i="9"/>
  <c r="H101" i="9"/>
  <c r="E101" i="9" s="1"/>
  <c r="B101" i="9" s="1"/>
  <c r="G101" i="9"/>
  <c r="F101" i="9"/>
  <c r="H100" i="9"/>
  <c r="G100" i="9"/>
  <c r="F100" i="9"/>
  <c r="E100" i="9"/>
  <c r="B100" i="9" s="1"/>
  <c r="H99" i="9"/>
  <c r="G99" i="9"/>
  <c r="E99" i="9" s="1"/>
  <c r="F99" i="9"/>
  <c r="H98" i="9"/>
  <c r="G98" i="9"/>
  <c r="E98" i="9" s="1"/>
  <c r="B98" i="9" s="1"/>
  <c r="F98" i="9"/>
  <c r="H97" i="9"/>
  <c r="E97" i="9" s="1"/>
  <c r="B97" i="9" s="1"/>
  <c r="G97" i="9"/>
  <c r="F97" i="9"/>
  <c r="H96" i="9"/>
  <c r="G96" i="9"/>
  <c r="F96" i="9"/>
  <c r="E96" i="9"/>
  <c r="B96" i="9" s="1"/>
  <c r="H95" i="9"/>
  <c r="G95" i="9"/>
  <c r="E95" i="9" s="1"/>
  <c r="F95" i="9"/>
  <c r="H94" i="9"/>
  <c r="G94" i="9"/>
  <c r="E94" i="9" s="1"/>
  <c r="B94" i="9" s="1"/>
  <c r="F94" i="9"/>
  <c r="H93" i="9"/>
  <c r="E93" i="9" s="1"/>
  <c r="B93" i="9" s="1"/>
  <c r="G93" i="9"/>
  <c r="F93" i="9"/>
  <c r="H92" i="9"/>
  <c r="G92" i="9"/>
  <c r="F92" i="9"/>
  <c r="E92" i="9"/>
  <c r="B92" i="9" s="1"/>
  <c r="H91" i="9"/>
  <c r="G91" i="9"/>
  <c r="F91" i="9"/>
  <c r="E91" i="9"/>
  <c r="H90" i="9"/>
  <c r="G90" i="9"/>
  <c r="F90" i="9"/>
  <c r="E90" i="9"/>
  <c r="H89" i="9"/>
  <c r="E89" i="9" s="1"/>
  <c r="B89" i="9" s="1"/>
  <c r="G89" i="9"/>
  <c r="F89" i="9"/>
  <c r="H88" i="9"/>
  <c r="G88" i="9"/>
  <c r="E88" i="9" s="1"/>
  <c r="B88" i="9" s="1"/>
  <c r="F88" i="9"/>
  <c r="H87" i="9"/>
  <c r="G87" i="9"/>
  <c r="E87" i="9" s="1"/>
  <c r="B87" i="9" s="1"/>
  <c r="F87" i="9"/>
  <c r="H86" i="9"/>
  <c r="G86" i="9"/>
  <c r="F86" i="9"/>
  <c r="E86" i="9"/>
  <c r="B86" i="9" s="1"/>
  <c r="H85" i="9"/>
  <c r="G85" i="9"/>
  <c r="F85" i="9"/>
  <c r="E85" i="9"/>
  <c r="B85" i="9" s="1"/>
  <c r="H84" i="9"/>
  <c r="G84" i="9"/>
  <c r="E84" i="9" s="1"/>
  <c r="B84" i="9" s="1"/>
  <c r="F84" i="9"/>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G78" i="9"/>
  <c r="E78" i="9" s="1"/>
  <c r="B78" i="9" s="1"/>
  <c r="F78" i="9"/>
  <c r="H77" i="9"/>
  <c r="G77" i="9"/>
  <c r="F77" i="9"/>
  <c r="E77" i="9"/>
  <c r="B77" i="9" s="1"/>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E57" i="9" s="1"/>
  <c r="B57" i="9" s="1"/>
  <c r="G57" i="9"/>
  <c r="F57" i="9"/>
  <c r="H56" i="9"/>
  <c r="E56" i="9" s="1"/>
  <c r="B56" i="9" s="1"/>
  <c r="G56" i="9"/>
  <c r="F56" i="9"/>
  <c r="H55" i="9"/>
  <c r="G55" i="9"/>
  <c r="E55" i="9" s="1"/>
  <c r="B55" i="9" s="1"/>
  <c r="F55" i="9"/>
  <c r="H54" i="9"/>
  <c r="G54" i="9"/>
  <c r="E54" i="9" s="1"/>
  <c r="B54" i="9" s="1"/>
  <c r="F54" i="9"/>
  <c r="H53" i="9"/>
  <c r="E53" i="9" s="1"/>
  <c r="B53" i="9" s="1"/>
  <c r="G53" i="9"/>
  <c r="F53" i="9"/>
  <c r="H52" i="9"/>
  <c r="G52" i="9"/>
  <c r="F52" i="9"/>
  <c r="H51" i="9"/>
  <c r="G51" i="9"/>
  <c r="F51" i="9"/>
  <c r="H50" i="9"/>
  <c r="E50" i="9" s="1"/>
  <c r="B50" i="9" s="1"/>
  <c r="G50" i="9"/>
  <c r="F50" i="9"/>
  <c r="H49" i="9"/>
  <c r="E49" i="9" s="1"/>
  <c r="B49" i="9" s="1"/>
  <c r="G49" i="9"/>
  <c r="F49" i="9"/>
  <c r="H48" i="9"/>
  <c r="G48" i="9"/>
  <c r="F48" i="9"/>
  <c r="H47" i="9"/>
  <c r="G47" i="9"/>
  <c r="E47" i="9" s="1"/>
  <c r="B47" i="9" s="1"/>
  <c r="F47" i="9"/>
  <c r="H46" i="9"/>
  <c r="E46" i="9" s="1"/>
  <c r="B46" i="9" s="1"/>
  <c r="G46" i="9"/>
  <c r="F46" i="9"/>
  <c r="H45" i="9"/>
  <c r="G45" i="9"/>
  <c r="F45" i="9"/>
  <c r="E45" i="9"/>
  <c r="B45" i="9" s="1"/>
  <c r="H44" i="9"/>
  <c r="G44" i="9"/>
  <c r="E44" i="9" s="1"/>
  <c r="B44" i="9" s="1"/>
  <c r="F44" i="9"/>
  <c r="H43" i="9"/>
  <c r="G43" i="9"/>
  <c r="E43" i="9" s="1"/>
  <c r="B43" i="9" s="1"/>
  <c r="F43" i="9"/>
  <c r="H42" i="9"/>
  <c r="G42" i="9"/>
  <c r="F42" i="9"/>
  <c r="E42" i="9"/>
  <c r="B42" i="9" s="1"/>
  <c r="H41" i="9"/>
  <c r="G41" i="9"/>
  <c r="F41" i="9"/>
  <c r="E41" i="9"/>
  <c r="B41" i="9" s="1"/>
  <c r="H40" i="9"/>
  <c r="G40" i="9"/>
  <c r="E40" i="9" s="1"/>
  <c r="B40" i="9" s="1"/>
  <c r="F40" i="9"/>
  <c r="H39" i="9"/>
  <c r="G39" i="9"/>
  <c r="E39" i="9" s="1"/>
  <c r="B39" i="9" s="1"/>
  <c r="F39" i="9"/>
  <c r="H38" i="9"/>
  <c r="G38" i="9"/>
  <c r="F38" i="9"/>
  <c r="E38" i="9"/>
  <c r="B38" i="9" s="1"/>
  <c r="H37" i="9"/>
  <c r="G37" i="9"/>
  <c r="E37" i="9" s="1"/>
  <c r="B37" i="9" s="1"/>
  <c r="F37" i="9"/>
  <c r="H36" i="9"/>
  <c r="G36" i="9"/>
  <c r="F36" i="9"/>
  <c r="H35" i="9"/>
  <c r="G35" i="9"/>
  <c r="F35" i="9"/>
  <c r="H34" i="9"/>
  <c r="E34" i="9" s="1"/>
  <c r="B34" i="9" s="1"/>
  <c r="G34" i="9"/>
  <c r="F34" i="9"/>
  <c r="H33" i="9"/>
  <c r="G33" i="9"/>
  <c r="F33" i="9"/>
  <c r="E33" i="9"/>
  <c r="B33" i="9" s="1"/>
  <c r="H32" i="9"/>
  <c r="G32" i="9"/>
  <c r="E32" i="9" s="1"/>
  <c r="B32" i="9" s="1"/>
  <c r="F32" i="9"/>
  <c r="H31" i="9"/>
  <c r="G31" i="9"/>
  <c r="E31" i="9" s="1"/>
  <c r="B31" i="9" s="1"/>
  <c r="F31" i="9"/>
  <c r="H30" i="9"/>
  <c r="G30" i="9"/>
  <c r="F30" i="9"/>
  <c r="E30" i="9"/>
  <c r="B30" i="9" s="1"/>
  <c r="H29" i="9"/>
  <c r="G29" i="9"/>
  <c r="F29" i="9"/>
  <c r="E29" i="9"/>
  <c r="B29" i="9" s="1"/>
  <c r="H28" i="9"/>
  <c r="G28" i="9"/>
  <c r="E28" i="9" s="1"/>
  <c r="B28" i="9" s="1"/>
  <c r="F28" i="9"/>
  <c r="H27" i="9"/>
  <c r="G27" i="9"/>
  <c r="E27" i="9" s="1"/>
  <c r="B27" i="9" s="1"/>
  <c r="F27" i="9"/>
  <c r="H26" i="9"/>
  <c r="E26" i="9" s="1"/>
  <c r="B26" i="9" s="1"/>
  <c r="G26" i="9"/>
  <c r="F26" i="9"/>
  <c r="H25" i="9"/>
  <c r="G25" i="9"/>
  <c r="F25" i="9"/>
  <c r="E25" i="9"/>
  <c r="B25" i="9" s="1"/>
  <c r="F24" i="9"/>
  <c r="F4" i="9"/>
  <c r="O3" i="9"/>
  <c r="G296" i="9" s="1"/>
  <c r="E296" i="9" s="1"/>
  <c r="B296" i="9" s="1"/>
  <c r="I3" i="9"/>
  <c r="G211" i="9" s="1"/>
  <c r="E211" i="9" s="1"/>
  <c r="B211" i="9" s="1"/>
  <c r="H3" i="9"/>
  <c r="G3" i="9"/>
  <c r="D104" i="8"/>
  <c r="D97" i="8"/>
  <c r="C1674" i="1" s="1"/>
  <c r="H1674" i="1" s="1"/>
  <c r="D92" i="8"/>
  <c r="D87" i="8"/>
  <c r="D82" i="8"/>
  <c r="D77" i="8"/>
  <c r="C1654" i="1" s="1"/>
  <c r="H1654" i="1" s="1"/>
  <c r="D72" i="8"/>
  <c r="D67" i="8"/>
  <c r="D62" i="8"/>
  <c r="D57" i="8"/>
  <c r="D52" i="8"/>
  <c r="D46" i="8"/>
  <c r="D37" i="8"/>
  <c r="D27" i="8"/>
  <c r="D25" i="8" s="1"/>
  <c r="C1602" i="1" s="1"/>
  <c r="H1602" i="1" s="1"/>
  <c r="D18" i="8"/>
  <c r="D8" i="8"/>
  <c r="D6" i="8" s="1"/>
  <c r="C1583" i="1" s="1"/>
  <c r="E44" i="7"/>
  <c r="D44" i="7"/>
  <c r="E39" i="7"/>
  <c r="D39" i="7"/>
  <c r="D38" i="7" s="1"/>
  <c r="E38" i="7"/>
  <c r="E30" i="7"/>
  <c r="D30" i="7"/>
  <c r="D22" i="7" s="1"/>
  <c r="C1555" i="1" s="1"/>
  <c r="E23" i="7"/>
  <c r="E22" i="7" s="1"/>
  <c r="D23" i="7"/>
  <c r="E14" i="7"/>
  <c r="E6" i="7" s="1"/>
  <c r="D14" i="7"/>
  <c r="E7" i="7"/>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F115"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1281" i="1" s="1"/>
  <c r="D277" i="5"/>
  <c r="F276" i="5"/>
  <c r="F275" i="5"/>
  <c r="E274" i="5"/>
  <c r="F273" i="5"/>
  <c r="F272" i="5"/>
  <c r="F271" i="5"/>
  <c r="F270" i="5"/>
  <c r="F269" i="5"/>
  <c r="F268" i="5"/>
  <c r="F267" i="5"/>
  <c r="F266" i="5"/>
  <c r="F265" i="5"/>
  <c r="F264" i="5"/>
  <c r="E264" i="5"/>
  <c r="D264" i="5"/>
  <c r="F263" i="5"/>
  <c r="F262" i="5"/>
  <c r="F261" i="5"/>
  <c r="E260" i="5"/>
  <c r="D1264" i="1" s="1"/>
  <c r="G1264" i="1" s="1"/>
  <c r="D260" i="5"/>
  <c r="F259" i="5"/>
  <c r="F258" i="5"/>
  <c r="F257" i="5"/>
  <c r="E256" i="5"/>
  <c r="D256" i="5"/>
  <c r="D255" i="5"/>
  <c r="F254" i="5"/>
  <c r="F253" i="5"/>
  <c r="E252" i="5"/>
  <c r="D1256" i="1" s="1"/>
  <c r="D252" i="5"/>
  <c r="C1256" i="1"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F181" i="5" s="1"/>
  <c r="D181" i="5"/>
  <c r="F180" i="5"/>
  <c r="F179" i="5"/>
  <c r="E178" i="5"/>
  <c r="H336" i="9" s="1"/>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155" i="1" s="1"/>
  <c r="D150" i="5"/>
  <c r="F149" i="5"/>
  <c r="F148" i="5"/>
  <c r="F146" i="5"/>
  <c r="F145" i="5"/>
  <c r="F144" i="5"/>
  <c r="E143" i="5"/>
  <c r="D143" i="5"/>
  <c r="F143" i="5" s="1"/>
  <c r="F142" i="5"/>
  <c r="F141" i="5"/>
  <c r="F140" i="5"/>
  <c r="F139" i="5"/>
  <c r="F138" i="5"/>
  <c r="F137" i="5"/>
  <c r="E136" i="5"/>
  <c r="F136" i="5" s="1"/>
  <c r="D136" i="5"/>
  <c r="D135" i="5"/>
  <c r="F134" i="5"/>
  <c r="F133" i="5"/>
  <c r="F132" i="5"/>
  <c r="F131" i="5"/>
  <c r="F130" i="5"/>
  <c r="F129" i="5"/>
  <c r="F128" i="5"/>
  <c r="F127" i="5"/>
  <c r="E127" i="5"/>
  <c r="D127" i="5"/>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D1087" i="1" s="1"/>
  <c r="D82" i="5"/>
  <c r="F81" i="5"/>
  <c r="F80" i="5"/>
  <c r="F79" i="5"/>
  <c r="F78" i="5"/>
  <c r="F77" i="5"/>
  <c r="E76" i="5"/>
  <c r="D76" i="5"/>
  <c r="F76" i="5" s="1"/>
  <c r="F75" i="5"/>
  <c r="F74" i="5"/>
  <c r="F73" i="5"/>
  <c r="F72" i="5"/>
  <c r="E71" i="5"/>
  <c r="D1076" i="1" s="1"/>
  <c r="D71" i="5"/>
  <c r="F68" i="5"/>
  <c r="F67" i="5"/>
  <c r="F66" i="5"/>
  <c r="F65" i="5"/>
  <c r="F64" i="5"/>
  <c r="E63" i="5"/>
  <c r="D1068" i="1" s="1"/>
  <c r="D63" i="5"/>
  <c r="F62" i="5"/>
  <c r="F61" i="5"/>
  <c r="F60" i="5"/>
  <c r="F59" i="5"/>
  <c r="F58" i="5"/>
  <c r="F57" i="5"/>
  <c r="F56" i="5"/>
  <c r="E56" i="5"/>
  <c r="D1061" i="1" s="1"/>
  <c r="D56" i="5"/>
  <c r="F55" i="5"/>
  <c r="F54" i="5"/>
  <c r="F53" i="5"/>
  <c r="E52" i="5"/>
  <c r="D52" i="5"/>
  <c r="F52" i="5" s="1"/>
  <c r="F51" i="5"/>
  <c r="F50" i="5"/>
  <c r="F49" i="5"/>
  <c r="F48" i="5"/>
  <c r="F47" i="5"/>
  <c r="F46" i="5"/>
  <c r="E45" i="5"/>
  <c r="D1050" i="1" s="1"/>
  <c r="G1050" i="1" s="1"/>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D598" i="4"/>
  <c r="E597" i="4"/>
  <c r="F596" i="4"/>
  <c r="F595" i="4"/>
  <c r="F594" i="4"/>
  <c r="E594" i="4"/>
  <c r="D594" i="4"/>
  <c r="F593" i="4"/>
  <c r="F592" i="4"/>
  <c r="E591" i="4"/>
  <c r="D591" i="4"/>
  <c r="F591" i="4" s="1"/>
  <c r="F590" i="4"/>
  <c r="E589" i="4"/>
  <c r="D589" i="4"/>
  <c r="F589" i="4" s="1"/>
  <c r="F588" i="4"/>
  <c r="F587" i="4"/>
  <c r="F586" i="4"/>
  <c r="F585" i="4"/>
  <c r="E585" i="4"/>
  <c r="E584" i="4" s="1"/>
  <c r="D585" i="4"/>
  <c r="D584" i="4"/>
  <c r="F584" i="4" s="1"/>
  <c r="F583" i="4"/>
  <c r="F582" i="4"/>
  <c r="F581" i="4"/>
  <c r="E581" i="4"/>
  <c r="D581" i="4"/>
  <c r="F580" i="4"/>
  <c r="F579" i="4"/>
  <c r="F578" i="4"/>
  <c r="E578" i="4"/>
  <c r="D578" i="4"/>
  <c r="F577" i="4"/>
  <c r="F576" i="4"/>
  <c r="E575" i="4"/>
  <c r="D575" i="4"/>
  <c r="F575" i="4" s="1"/>
  <c r="F574" i="4"/>
  <c r="F573" i="4"/>
  <c r="E572" i="4"/>
  <c r="E571" i="4" s="1"/>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E535" i="4" s="1"/>
  <c r="D536" i="4"/>
  <c r="F536" i="4" s="1"/>
  <c r="F534" i="4"/>
  <c r="F533" i="4"/>
  <c r="E532" i="4"/>
  <c r="D532" i="4"/>
  <c r="F532" i="4" s="1"/>
  <c r="F531" i="4"/>
  <c r="F530" i="4"/>
  <c r="F529" i="4"/>
  <c r="E529" i="4"/>
  <c r="D529" i="4"/>
  <c r="F528" i="4"/>
  <c r="F527" i="4"/>
  <c r="F526" i="4"/>
  <c r="E526" i="4"/>
  <c r="D526" i="4"/>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E491" i="4"/>
  <c r="F490" i="4"/>
  <c r="F489" i="4"/>
  <c r="F488" i="4"/>
  <c r="E488" i="4"/>
  <c r="D488" i="4"/>
  <c r="F487" i="4"/>
  <c r="F486" i="4"/>
  <c r="E485" i="4"/>
  <c r="D485" i="4"/>
  <c r="F484" i="4"/>
  <c r="F483" i="4"/>
  <c r="F482" i="4"/>
  <c r="F481" i="4"/>
  <c r="F480" i="4"/>
  <c r="E480" i="4"/>
  <c r="D480" i="4"/>
  <c r="E479" i="4"/>
  <c r="F478" i="4"/>
  <c r="F477" i="4"/>
  <c r="F476" i="4"/>
  <c r="E476" i="4"/>
  <c r="D476" i="4"/>
  <c r="F475" i="4"/>
  <c r="F474" i="4"/>
  <c r="E473" i="4"/>
  <c r="D473" i="4"/>
  <c r="F473" i="4" s="1"/>
  <c r="F472" i="4"/>
  <c r="F471" i="4"/>
  <c r="E470" i="4"/>
  <c r="D470" i="4"/>
  <c r="F470" i="4" s="1"/>
  <c r="F469" i="4"/>
  <c r="F468" i="4"/>
  <c r="F467" i="4"/>
  <c r="E467" i="4"/>
  <c r="D467" i="4"/>
  <c r="E466"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31" i="4"/>
  <c r="E428" i="4"/>
  <c r="D428" i="4"/>
  <c r="F428" i="4" s="1"/>
  <c r="F427" i="4"/>
  <c r="E427" i="4"/>
  <c r="D427" i="4"/>
  <c r="D648" i="4" s="1"/>
  <c r="F648" i="4" s="1"/>
  <c r="E426" i="4"/>
  <c r="D421" i="1" s="1"/>
  <c r="H421" i="1" s="1"/>
  <c r="D426" i="4"/>
  <c r="D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E361" i="4" s="1"/>
  <c r="D366" i="4"/>
  <c r="F365" i="4"/>
  <c r="F364" i="4"/>
  <c r="F363" i="4"/>
  <c r="E362" i="4"/>
  <c r="D362" i="4"/>
  <c r="F359" i="4"/>
  <c r="F358" i="4"/>
  <c r="E358" i="4"/>
  <c r="D358" i="4"/>
  <c r="F357" i="4"/>
  <c r="F356" i="4"/>
  <c r="F355" i="4"/>
  <c r="E355" i="4"/>
  <c r="D355" i="4"/>
  <c r="F354" i="4"/>
  <c r="E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E321" i="4"/>
  <c r="F320" i="4"/>
  <c r="F319" i="4"/>
  <c r="F318" i="4"/>
  <c r="F317" i="4"/>
  <c r="F316" i="4"/>
  <c r="F315" i="4"/>
  <c r="F314" i="4"/>
  <c r="E314" i="4"/>
  <c r="E309" i="4" s="1"/>
  <c r="E308" i="4" s="1"/>
  <c r="D314" i="4"/>
  <c r="F313" i="4"/>
  <c r="F312" i="4"/>
  <c r="F311"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D273" i="4"/>
  <c r="F273" i="4" s="1"/>
  <c r="F272" i="4"/>
  <c r="F271" i="4"/>
  <c r="F270" i="4"/>
  <c r="E269" i="4"/>
  <c r="D265" i="1" s="1"/>
  <c r="D269" i="4"/>
  <c r="F268" i="4"/>
  <c r="F267" i="4"/>
  <c r="F266" i="4"/>
  <c r="F265" i="4"/>
  <c r="F264" i="4"/>
  <c r="F263" i="4"/>
  <c r="E263" i="4"/>
  <c r="E262" i="4" s="1"/>
  <c r="D258" i="1" s="1"/>
  <c r="D263"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E230" i="4" s="1"/>
  <c r="D237" i="4"/>
  <c r="F236" i="4"/>
  <c r="F235" i="4"/>
  <c r="F234" i="4"/>
  <c r="E234" i="4"/>
  <c r="D234" i="4"/>
  <c r="F233" i="4"/>
  <c r="F232" i="4"/>
  <c r="E231" i="4"/>
  <c r="D231" i="4"/>
  <c r="F229" i="4"/>
  <c r="F228" i="4"/>
  <c r="F227" i="4"/>
  <c r="F226" i="4"/>
  <c r="F225" i="4"/>
  <c r="E225" i="4"/>
  <c r="D225" i="4"/>
  <c r="F224" i="4"/>
  <c r="F223" i="4"/>
  <c r="F222" i="4"/>
  <c r="E222" i="4"/>
  <c r="D222" i="4"/>
  <c r="F221" i="4"/>
  <c r="E221" i="4"/>
  <c r="D221" i="4"/>
  <c r="F220" i="4"/>
  <c r="F219" i="4"/>
  <c r="F218" i="4"/>
  <c r="F217" i="4"/>
  <c r="E216" i="4"/>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H166" i="1" s="1"/>
  <c r="D170" i="4"/>
  <c r="F169" i="4"/>
  <c r="F168" i="4"/>
  <c r="F167" i="4"/>
  <c r="F166" i="4"/>
  <c r="E165" i="4"/>
  <c r="D165" i="4"/>
  <c r="F163" i="4"/>
  <c r="F162" i="4"/>
  <c r="F161" i="4"/>
  <c r="E160" i="4"/>
  <c r="D156" i="1" s="1"/>
  <c r="D160" i="4"/>
  <c r="F159" i="4"/>
  <c r="F158" i="4"/>
  <c r="F157" i="4"/>
  <c r="F156" i="4"/>
  <c r="F155" i="4"/>
  <c r="E154" i="4"/>
  <c r="D154" i="4"/>
  <c r="D153" i="4" s="1"/>
  <c r="F151" i="4"/>
  <c r="F150" i="4"/>
  <c r="F149" i="4"/>
  <c r="F148" i="4"/>
  <c r="F147" i="4"/>
  <c r="F146" i="4"/>
  <c r="F145" i="4"/>
  <c r="F144" i="4"/>
  <c r="F143" i="4"/>
  <c r="F142" i="4"/>
  <c r="E141" i="4"/>
  <c r="D141" i="4"/>
  <c r="E140" i="4"/>
  <c r="F139" i="4"/>
  <c r="F138" i="4"/>
  <c r="F137" i="4"/>
  <c r="F136" i="4"/>
  <c r="E135" i="4"/>
  <c r="D131" i="1" s="1"/>
  <c r="D135" i="4"/>
  <c r="D134" i="4"/>
  <c r="F133" i="4"/>
  <c r="F132" i="4"/>
  <c r="F131" i="4"/>
  <c r="F130" i="4"/>
  <c r="E129" i="4"/>
  <c r="D129" i="4"/>
  <c r="F129" i="4" s="1"/>
  <c r="F128" i="4"/>
  <c r="F127" i="4"/>
  <c r="E126" i="4"/>
  <c r="E125" i="4" s="1"/>
  <c r="D126" i="4"/>
  <c r="F124" i="4"/>
  <c r="F123" i="4"/>
  <c r="F122" i="4"/>
  <c r="F121" i="4"/>
  <c r="F120" i="4"/>
  <c r="E120" i="4"/>
  <c r="D120" i="4"/>
  <c r="F119" i="4"/>
  <c r="F118" i="4"/>
  <c r="F117" i="4"/>
  <c r="F116" i="4"/>
  <c r="F115" i="4"/>
  <c r="F114" i="4"/>
  <c r="F113" i="4"/>
  <c r="E112" i="4"/>
  <c r="E106" i="4" s="1"/>
  <c r="D102" i="1" s="1"/>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F77" i="4" s="1"/>
  <c r="D77" i="4"/>
  <c r="F76" i="4"/>
  <c r="F75" i="4"/>
  <c r="F74" i="4"/>
  <c r="E74" i="4"/>
  <c r="D74" i="4"/>
  <c r="F73" i="4"/>
  <c r="F72" i="4"/>
  <c r="E71" i="4"/>
  <c r="D71" i="4"/>
  <c r="F71" i="4" s="1"/>
  <c r="F70" i="4"/>
  <c r="F69" i="4"/>
  <c r="E68" i="4"/>
  <c r="D64" i="1" s="1"/>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5" i="1" s="1"/>
  <c r="D29" i="4"/>
  <c r="F28" i="4"/>
  <c r="F27" i="4"/>
  <c r="F26" i="4"/>
  <c r="F25" i="4"/>
  <c r="F24" i="4"/>
  <c r="F23" i="4"/>
  <c r="E23" i="4"/>
  <c r="D19" i="1" s="1"/>
  <c r="D23" i="4"/>
  <c r="F22" i="4"/>
  <c r="F21" i="4"/>
  <c r="F20" i="4"/>
  <c r="F19" i="4"/>
  <c r="F18" i="4"/>
  <c r="F17" i="4"/>
  <c r="E17" i="4"/>
  <c r="D13" i="1" s="1"/>
  <c r="D17" i="4"/>
  <c r="F16" i="4"/>
  <c r="F15" i="4"/>
  <c r="F14" i="4"/>
  <c r="F13" i="4"/>
  <c r="F12" i="4"/>
  <c r="F11" i="4"/>
  <c r="F10" i="4"/>
  <c r="F9" i="4"/>
  <c r="E8" i="4"/>
  <c r="D8" i="4"/>
  <c r="F8" i="4" s="1"/>
  <c r="D7" i="4"/>
  <c r="I41" i="3"/>
  <c r="G41" i="3"/>
  <c r="B41" i="3"/>
  <c r="G40" i="3"/>
  <c r="B40" i="3"/>
  <c r="G39" i="3"/>
  <c r="B39" i="3"/>
  <c r="H38" i="3"/>
  <c r="G38" i="3"/>
  <c r="B38" i="3"/>
  <c r="I36" i="3"/>
  <c r="H36" i="3"/>
  <c r="G36" i="3"/>
  <c r="B36" i="3"/>
  <c r="I35" i="3"/>
  <c r="H35" i="3"/>
  <c r="G35" i="3"/>
  <c r="B35" i="3"/>
  <c r="I34" i="3"/>
  <c r="H34" i="3"/>
  <c r="G34" i="3"/>
  <c r="B34" i="3"/>
  <c r="G33" i="3"/>
  <c r="B33" i="3"/>
  <c r="G31" i="3"/>
  <c r="B31"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c r="L3" i="9" s="1"/>
  <c r="H1686" i="1"/>
  <c r="G1686" i="1"/>
  <c r="C1686" i="1"/>
  <c r="C1685" i="1"/>
  <c r="C1684" i="1"/>
  <c r="C1683" i="1"/>
  <c r="H1683" i="1" s="1"/>
  <c r="C1682" i="1"/>
  <c r="H1682" i="1" s="1"/>
  <c r="C1681" i="1"/>
  <c r="H1681" i="1" s="1"/>
  <c r="C1680" i="1"/>
  <c r="H1679" i="1"/>
  <c r="G1679" i="1"/>
  <c r="C1679" i="1"/>
  <c r="H1678" i="1"/>
  <c r="G1678" i="1"/>
  <c r="C1678" i="1"/>
  <c r="C1677" i="1"/>
  <c r="H1677" i="1" s="1"/>
  <c r="C1676" i="1"/>
  <c r="H1675" i="1"/>
  <c r="G1675" i="1"/>
  <c r="C1675" i="1"/>
  <c r="C1673" i="1"/>
  <c r="H1673" i="1" s="1"/>
  <c r="C1672" i="1"/>
  <c r="H1671" i="1"/>
  <c r="G1671" i="1"/>
  <c r="C1671" i="1"/>
  <c r="H1670" i="1"/>
  <c r="G1670" i="1"/>
  <c r="C1670" i="1"/>
  <c r="G1669" i="1"/>
  <c r="C1669" i="1"/>
  <c r="H1669" i="1" s="1"/>
  <c r="C1668" i="1"/>
  <c r="H1667" i="1"/>
  <c r="G1667" i="1"/>
  <c r="C1667" i="1"/>
  <c r="H1666" i="1"/>
  <c r="G1666" i="1"/>
  <c r="C1666" i="1"/>
  <c r="C1665" i="1"/>
  <c r="C1664" i="1"/>
  <c r="H1663" i="1"/>
  <c r="G1663" i="1"/>
  <c r="C1663" i="1"/>
  <c r="H1662" i="1"/>
  <c r="G1662" i="1"/>
  <c r="C1662" i="1"/>
  <c r="G1661" i="1"/>
  <c r="C1661" i="1"/>
  <c r="H1661" i="1" s="1"/>
  <c r="C1660" i="1"/>
  <c r="H1659" i="1"/>
  <c r="G1659" i="1"/>
  <c r="C1659" i="1"/>
  <c r="C1658" i="1"/>
  <c r="H1658" i="1" s="1"/>
  <c r="C1657" i="1"/>
  <c r="H1657" i="1" s="1"/>
  <c r="C1656" i="1"/>
  <c r="H1655" i="1"/>
  <c r="G1655" i="1"/>
  <c r="C1655" i="1"/>
  <c r="G1653" i="1"/>
  <c r="C1653" i="1"/>
  <c r="H1653" i="1" s="1"/>
  <c r="C1652" i="1"/>
  <c r="H1651" i="1"/>
  <c r="G1651" i="1"/>
  <c r="C1651" i="1"/>
  <c r="H1650" i="1"/>
  <c r="G1650" i="1"/>
  <c r="C1650" i="1"/>
  <c r="G1649" i="1"/>
  <c r="C1649" i="1"/>
  <c r="H1649" i="1" s="1"/>
  <c r="C1648" i="1"/>
  <c r="H1647" i="1"/>
  <c r="G1647" i="1"/>
  <c r="C1647" i="1"/>
  <c r="H1646" i="1"/>
  <c r="G1646" i="1"/>
  <c r="C1646" i="1"/>
  <c r="C1645" i="1"/>
  <c r="C1644" i="1"/>
  <c r="G1643" i="1"/>
  <c r="C1643" i="1"/>
  <c r="H1643" i="1" s="1"/>
  <c r="H1642" i="1"/>
  <c r="G1642" i="1"/>
  <c r="C1642" i="1"/>
  <c r="C1641" i="1"/>
  <c r="H1641" i="1" s="1"/>
  <c r="C1640" i="1"/>
  <c r="G1639" i="1"/>
  <c r="C1639" i="1"/>
  <c r="H1639" i="1" s="1"/>
  <c r="H1638" i="1"/>
  <c r="C1638" i="1"/>
  <c r="G1638" i="1" s="1"/>
  <c r="C1637" i="1"/>
  <c r="H1637" i="1" s="1"/>
  <c r="C1636" i="1"/>
  <c r="C1635" i="1"/>
  <c r="H1635" i="1" s="1"/>
  <c r="C1633" i="1"/>
  <c r="H1633" i="1" s="1"/>
  <c r="C1632" i="1"/>
  <c r="H1631" i="1"/>
  <c r="G1631" i="1"/>
  <c r="C1631" i="1"/>
  <c r="C1630" i="1"/>
  <c r="H1630" i="1" s="1"/>
  <c r="C1629" i="1"/>
  <c r="H1629" i="1" s="1"/>
  <c r="H1627" i="1"/>
  <c r="G1627" i="1"/>
  <c r="C1627" i="1"/>
  <c r="H1626" i="1"/>
  <c r="G1626" i="1"/>
  <c r="C1626" i="1"/>
  <c r="G1625" i="1"/>
  <c r="C1625" i="1"/>
  <c r="H1625" i="1" s="1"/>
  <c r="C1624" i="1"/>
  <c r="G1624" i="1" s="1"/>
  <c r="C1623" i="1"/>
  <c r="H1623" i="1" s="1"/>
  <c r="C1620" i="1"/>
  <c r="G1620" i="1" s="1"/>
  <c r="H1619" i="1"/>
  <c r="G1619" i="1"/>
  <c r="C1619" i="1"/>
  <c r="H1618" i="1"/>
  <c r="G1618" i="1"/>
  <c r="C1618" i="1"/>
  <c r="C1617" i="1"/>
  <c r="H1617" i="1" s="1"/>
  <c r="H1616" i="1"/>
  <c r="C1616" i="1"/>
  <c r="G1616" i="1" s="1"/>
  <c r="H1615" i="1"/>
  <c r="G1615" i="1"/>
  <c r="C1615" i="1"/>
  <c r="C1614" i="1"/>
  <c r="H1614" i="1" s="1"/>
  <c r="G1613" i="1"/>
  <c r="C1613" i="1"/>
  <c r="H1613" i="1" s="1"/>
  <c r="C1612" i="1"/>
  <c r="G1612" i="1" s="1"/>
  <c r="H1611" i="1"/>
  <c r="G1611" i="1"/>
  <c r="C1611" i="1"/>
  <c r="C1610" i="1"/>
  <c r="H1610" i="1" s="1"/>
  <c r="C1609" i="1"/>
  <c r="H1609" i="1" s="1"/>
  <c r="H1608" i="1"/>
  <c r="C1608" i="1"/>
  <c r="G1608" i="1" s="1"/>
  <c r="H1607" i="1"/>
  <c r="C1607" i="1"/>
  <c r="G1607" i="1" s="1"/>
  <c r="C1606" i="1"/>
  <c r="H1606" i="1" s="1"/>
  <c r="G1605" i="1"/>
  <c r="C1605" i="1"/>
  <c r="H1605" i="1" s="1"/>
  <c r="C1604" i="1"/>
  <c r="G1604" i="1" s="1"/>
  <c r="H1603" i="1"/>
  <c r="G1603" i="1"/>
  <c r="C1603" i="1"/>
  <c r="C1601" i="1"/>
  <c r="H1601" i="1" s="1"/>
  <c r="H1600" i="1"/>
  <c r="C1600" i="1"/>
  <c r="G1600" i="1" s="1"/>
  <c r="H1599" i="1"/>
  <c r="G1599" i="1"/>
  <c r="C1599" i="1"/>
  <c r="C1598" i="1"/>
  <c r="H1598" i="1" s="1"/>
  <c r="G1597" i="1"/>
  <c r="C1597" i="1"/>
  <c r="H1597" i="1" s="1"/>
  <c r="C1596" i="1"/>
  <c r="G1596" i="1" s="1"/>
  <c r="H1595" i="1"/>
  <c r="G1595" i="1"/>
  <c r="C1595" i="1"/>
  <c r="H1594" i="1"/>
  <c r="G1594" i="1"/>
  <c r="C1594" i="1"/>
  <c r="C1593" i="1"/>
  <c r="H1593" i="1" s="1"/>
  <c r="H1592" i="1"/>
  <c r="C1592" i="1"/>
  <c r="G1592" i="1" s="1"/>
  <c r="H1591" i="1"/>
  <c r="G1591" i="1"/>
  <c r="C1591" i="1"/>
  <c r="C1590" i="1"/>
  <c r="H1590" i="1" s="1"/>
  <c r="C1589" i="1"/>
  <c r="H1589" i="1" s="1"/>
  <c r="C1588" i="1"/>
  <c r="G1588" i="1" s="1"/>
  <c r="C1587" i="1"/>
  <c r="H1587" i="1" s="1"/>
  <c r="C1586" i="1"/>
  <c r="H1586" i="1" s="1"/>
  <c r="C1585" i="1"/>
  <c r="H1585" i="1" s="1"/>
  <c r="H1584" i="1"/>
  <c r="C1584" i="1"/>
  <c r="G1584" i="1" s="1"/>
  <c r="G1582" i="1"/>
  <c r="C1582" i="1"/>
  <c r="G1581" i="1"/>
  <c r="D1581" i="1"/>
  <c r="C1581" i="1"/>
  <c r="D1580" i="1"/>
  <c r="G1580" i="1" s="1"/>
  <c r="C1580" i="1"/>
  <c r="H1579" i="1"/>
  <c r="G1579" i="1"/>
  <c r="I1579" i="1" s="1"/>
  <c r="D1579" i="1"/>
  <c r="C1579" i="1"/>
  <c r="J1579" i="1" s="1"/>
  <c r="J1578" i="1"/>
  <c r="D1578" i="1"/>
  <c r="C1578" i="1"/>
  <c r="G1577" i="1"/>
  <c r="D1577" i="1"/>
  <c r="C1577" i="1"/>
  <c r="H1577" i="1" s="1"/>
  <c r="H1576" i="1"/>
  <c r="D1576" i="1"/>
  <c r="C1576" i="1"/>
  <c r="D1575" i="1"/>
  <c r="J1575" i="1" s="1"/>
  <c r="C1575" i="1"/>
  <c r="H1574" i="1"/>
  <c r="G1574" i="1"/>
  <c r="I1574" i="1" s="1"/>
  <c r="D1574" i="1"/>
  <c r="C1574" i="1"/>
  <c r="J1574" i="1" s="1"/>
  <c r="G1573" i="1"/>
  <c r="I1573" i="1" s="1"/>
  <c r="D1573" i="1"/>
  <c r="C1573" i="1"/>
  <c r="H1573" i="1" s="1"/>
  <c r="D1572" i="1"/>
  <c r="G1572" i="1" s="1"/>
  <c r="C1572" i="1"/>
  <c r="D1571" i="1"/>
  <c r="C1571" i="1"/>
  <c r="H1571" i="1" s="1"/>
  <c r="H1570" i="1"/>
  <c r="G1570" i="1"/>
  <c r="I1570" i="1" s="1"/>
  <c r="D1570" i="1"/>
  <c r="C1570" i="1"/>
  <c r="J1570" i="1" s="1"/>
  <c r="G1569" i="1"/>
  <c r="I1569" i="1" s="1"/>
  <c r="D1569" i="1"/>
  <c r="C1569" i="1"/>
  <c r="H1569" i="1" s="1"/>
  <c r="H1568" i="1"/>
  <c r="D1568" i="1"/>
  <c r="C1568" i="1"/>
  <c r="D1567" i="1"/>
  <c r="J1567" i="1" s="1"/>
  <c r="C1567" i="1"/>
  <c r="H1566" i="1"/>
  <c r="G1566" i="1"/>
  <c r="I1566" i="1" s="1"/>
  <c r="D1566" i="1"/>
  <c r="C1566" i="1"/>
  <c r="J1566" i="1" s="1"/>
  <c r="G1565" i="1"/>
  <c r="I1565" i="1" s="1"/>
  <c r="D1565" i="1"/>
  <c r="C1565" i="1"/>
  <c r="H1565" i="1" s="1"/>
  <c r="H1564" i="1"/>
  <c r="D1564" i="1"/>
  <c r="C1564" i="1"/>
  <c r="H1563" i="1"/>
  <c r="D1563" i="1"/>
  <c r="C1563" i="1"/>
  <c r="G1563" i="1" s="1"/>
  <c r="D1562" i="1"/>
  <c r="J1562" i="1" s="1"/>
  <c r="C1562" i="1"/>
  <c r="H1561" i="1"/>
  <c r="G1561" i="1"/>
  <c r="I1561" i="1" s="1"/>
  <c r="D1561" i="1"/>
  <c r="C1561" i="1"/>
  <c r="J1561" i="1" s="1"/>
  <c r="G1560" i="1"/>
  <c r="I1560" i="1" s="1"/>
  <c r="D1560" i="1"/>
  <c r="C1560" i="1"/>
  <c r="H1560" i="1" s="1"/>
  <c r="H1559" i="1"/>
  <c r="D1559" i="1"/>
  <c r="C1559" i="1"/>
  <c r="J1558" i="1"/>
  <c r="G1558" i="1"/>
  <c r="I1558" i="1" s="1"/>
  <c r="D1558" i="1"/>
  <c r="C1558" i="1"/>
  <c r="H1558" i="1" s="1"/>
  <c r="H1557" i="1"/>
  <c r="G1557" i="1"/>
  <c r="I1557" i="1" s="1"/>
  <c r="D1557" i="1"/>
  <c r="C1557" i="1"/>
  <c r="J1557" i="1" s="1"/>
  <c r="H1556" i="1"/>
  <c r="G1556" i="1"/>
  <c r="D1556" i="1"/>
  <c r="C1556" i="1"/>
  <c r="D1555" i="1"/>
  <c r="D1554" i="1"/>
  <c r="C1554" i="1"/>
  <c r="H1554" i="1" s="1"/>
  <c r="D1553" i="1"/>
  <c r="C1553" i="1"/>
  <c r="D1552" i="1"/>
  <c r="J1552" i="1" s="1"/>
  <c r="C1552" i="1"/>
  <c r="H1551" i="1"/>
  <c r="G1551" i="1"/>
  <c r="D1551" i="1"/>
  <c r="C1551" i="1"/>
  <c r="J1551" i="1" s="1"/>
  <c r="D1550" i="1"/>
  <c r="C1550" i="1"/>
  <c r="H1550" i="1" s="1"/>
  <c r="D1549" i="1"/>
  <c r="G1549" i="1" s="1"/>
  <c r="C1549" i="1"/>
  <c r="H1548" i="1"/>
  <c r="G1548" i="1"/>
  <c r="I1548" i="1" s="1"/>
  <c r="D1548" i="1"/>
  <c r="C1548" i="1"/>
  <c r="J1548" i="1" s="1"/>
  <c r="D1547" i="1"/>
  <c r="J1547" i="1" s="1"/>
  <c r="C1547" i="1"/>
  <c r="J1546" i="1"/>
  <c r="H1546" i="1"/>
  <c r="D1546" i="1"/>
  <c r="G1546" i="1" s="1"/>
  <c r="I1546" i="1" s="1"/>
  <c r="C1546" i="1"/>
  <c r="D1545" i="1"/>
  <c r="C1545" i="1"/>
  <c r="G1545" i="1" s="1"/>
  <c r="D1544" i="1"/>
  <c r="J1544" i="1" s="1"/>
  <c r="C1544" i="1"/>
  <c r="H1543" i="1"/>
  <c r="I1543" i="1" s="1"/>
  <c r="D1543" i="1"/>
  <c r="C1543" i="1"/>
  <c r="G1543" i="1" s="1"/>
  <c r="J1542" i="1"/>
  <c r="H1542" i="1"/>
  <c r="D1542" i="1"/>
  <c r="G1542" i="1" s="1"/>
  <c r="I1542" i="1" s="1"/>
  <c r="C1542" i="1"/>
  <c r="D1541" i="1"/>
  <c r="C1541" i="1"/>
  <c r="G1541" i="1" s="1"/>
  <c r="D1540" i="1"/>
  <c r="C1540" i="1"/>
  <c r="G1540" i="1" s="1"/>
  <c r="C1539" i="1"/>
  <c r="D1536" i="1"/>
  <c r="C1536" i="1"/>
  <c r="G1536" i="1" s="1"/>
  <c r="H1535" i="1"/>
  <c r="D1535" i="1"/>
  <c r="C1535" i="1"/>
  <c r="G1535" i="1" s="1"/>
  <c r="D1534" i="1"/>
  <c r="H1534" i="1" s="1"/>
  <c r="C1534" i="1"/>
  <c r="D1533" i="1"/>
  <c r="C1533" i="1"/>
  <c r="G1533" i="1" s="1"/>
  <c r="D1532" i="1"/>
  <c r="C1532" i="1"/>
  <c r="G1532" i="1" s="1"/>
  <c r="H1531" i="1"/>
  <c r="D1531" i="1"/>
  <c r="C1531" i="1"/>
  <c r="G1531" i="1" s="1"/>
  <c r="D1530" i="1"/>
  <c r="H1530" i="1" s="1"/>
  <c r="C1530" i="1"/>
  <c r="D1529" i="1"/>
  <c r="C1529" i="1"/>
  <c r="G1529" i="1" s="1"/>
  <c r="D1528" i="1"/>
  <c r="C1528" i="1"/>
  <c r="G1528" i="1" s="1"/>
  <c r="H1527" i="1"/>
  <c r="D1527" i="1"/>
  <c r="C1527" i="1"/>
  <c r="G1527" i="1" s="1"/>
  <c r="D1526" i="1"/>
  <c r="H1526" i="1" s="1"/>
  <c r="C1526" i="1"/>
  <c r="D1525" i="1"/>
  <c r="D1524" i="1"/>
  <c r="C1524" i="1"/>
  <c r="G1524" i="1" s="1"/>
  <c r="H1523" i="1"/>
  <c r="D1523" i="1"/>
  <c r="C1523" i="1"/>
  <c r="G1523" i="1" s="1"/>
  <c r="D1522" i="1"/>
  <c r="H1522" i="1" s="1"/>
  <c r="C1522" i="1"/>
  <c r="D1521" i="1"/>
  <c r="C1521" i="1"/>
  <c r="G1521" i="1" s="1"/>
  <c r="D1520" i="1"/>
  <c r="C1520" i="1"/>
  <c r="G1520" i="1" s="1"/>
  <c r="H1519" i="1"/>
  <c r="D1519" i="1"/>
  <c r="C1519" i="1"/>
  <c r="G1519" i="1" s="1"/>
  <c r="D1518" i="1"/>
  <c r="H1518" i="1" s="1"/>
  <c r="C1518" i="1"/>
  <c r="D1517" i="1"/>
  <c r="C1517" i="1"/>
  <c r="G1517" i="1" s="1"/>
  <c r="D1516" i="1"/>
  <c r="C1516" i="1"/>
  <c r="G1516" i="1" s="1"/>
  <c r="H1515" i="1"/>
  <c r="D1515" i="1"/>
  <c r="C1515" i="1"/>
  <c r="G1515" i="1" s="1"/>
  <c r="D1514" i="1"/>
  <c r="H1514" i="1" s="1"/>
  <c r="C1514" i="1"/>
  <c r="D1513" i="1"/>
  <c r="C1513" i="1"/>
  <c r="D1512" i="1"/>
  <c r="C1512" i="1"/>
  <c r="G1512" i="1" s="1"/>
  <c r="C1511" i="1"/>
  <c r="D1509" i="1"/>
  <c r="C1509" i="1"/>
  <c r="G1509" i="1" s="1"/>
  <c r="D1508" i="1"/>
  <c r="C1508" i="1"/>
  <c r="G1508" i="1" s="1"/>
  <c r="H1507" i="1"/>
  <c r="D1507" i="1"/>
  <c r="C1507" i="1"/>
  <c r="G1507" i="1" s="1"/>
  <c r="D1506" i="1"/>
  <c r="H1506" i="1" s="1"/>
  <c r="C1506" i="1"/>
  <c r="D1505" i="1"/>
  <c r="C1505" i="1"/>
  <c r="G1505" i="1" s="1"/>
  <c r="D1504" i="1"/>
  <c r="C1504" i="1"/>
  <c r="G1504" i="1" s="1"/>
  <c r="H1503" i="1"/>
  <c r="D1503" i="1"/>
  <c r="C1503" i="1"/>
  <c r="G1503" i="1" s="1"/>
  <c r="D1502" i="1"/>
  <c r="H1502" i="1" s="1"/>
  <c r="C1502" i="1"/>
  <c r="D1501" i="1"/>
  <c r="C1501" i="1"/>
  <c r="G1501" i="1" s="1"/>
  <c r="D1500" i="1"/>
  <c r="C1500" i="1"/>
  <c r="G1500" i="1" s="1"/>
  <c r="H1499" i="1"/>
  <c r="D1499" i="1"/>
  <c r="C1499" i="1"/>
  <c r="G1499" i="1" s="1"/>
  <c r="D1498" i="1"/>
  <c r="H1498" i="1" s="1"/>
  <c r="C1498" i="1"/>
  <c r="D1497" i="1"/>
  <c r="C1497" i="1"/>
  <c r="G1497" i="1" s="1"/>
  <c r="D1496" i="1"/>
  <c r="C1496" i="1"/>
  <c r="G1496" i="1" s="1"/>
  <c r="H1495" i="1"/>
  <c r="D1495" i="1"/>
  <c r="C1495" i="1"/>
  <c r="G1495" i="1" s="1"/>
  <c r="D1494" i="1"/>
  <c r="H1494" i="1" s="1"/>
  <c r="C1494" i="1"/>
  <c r="D1493" i="1"/>
  <c r="C1493" i="1"/>
  <c r="G1493" i="1" s="1"/>
  <c r="D1492" i="1"/>
  <c r="C1492" i="1"/>
  <c r="G1492" i="1" s="1"/>
  <c r="H1491" i="1"/>
  <c r="D1491" i="1"/>
  <c r="C1491" i="1"/>
  <c r="G1491" i="1" s="1"/>
  <c r="D1490" i="1"/>
  <c r="H1490" i="1" s="1"/>
  <c r="C1490" i="1"/>
  <c r="D1489" i="1"/>
  <c r="C1489" i="1"/>
  <c r="G1489" i="1" s="1"/>
  <c r="D1488" i="1"/>
  <c r="C1488" i="1"/>
  <c r="G1488" i="1" s="1"/>
  <c r="H1487" i="1"/>
  <c r="D1487" i="1"/>
  <c r="C1487" i="1"/>
  <c r="G1487" i="1" s="1"/>
  <c r="D1486" i="1"/>
  <c r="H1486" i="1" s="1"/>
  <c r="C1486" i="1"/>
  <c r="D1485" i="1"/>
  <c r="C1485" i="1"/>
  <c r="G1485" i="1" s="1"/>
  <c r="D1484" i="1"/>
  <c r="C1484" i="1"/>
  <c r="G1484" i="1" s="1"/>
  <c r="H1483" i="1"/>
  <c r="D1483" i="1"/>
  <c r="C1483" i="1"/>
  <c r="G1483" i="1" s="1"/>
  <c r="D1482" i="1"/>
  <c r="H1482" i="1" s="1"/>
  <c r="C1482" i="1"/>
  <c r="D1481" i="1"/>
  <c r="C1481" i="1"/>
  <c r="G1481" i="1" s="1"/>
  <c r="D1480" i="1"/>
  <c r="C1480" i="1"/>
  <c r="G1480" i="1" s="1"/>
  <c r="H1479" i="1"/>
  <c r="D1479" i="1"/>
  <c r="C1479" i="1"/>
  <c r="G1479" i="1" s="1"/>
  <c r="D1478" i="1"/>
  <c r="H1478" i="1" s="1"/>
  <c r="C1478" i="1"/>
  <c r="D1477" i="1"/>
  <c r="C1477" i="1"/>
  <c r="G1477" i="1" s="1"/>
  <c r="D1476" i="1"/>
  <c r="C1476" i="1"/>
  <c r="G1476" i="1" s="1"/>
  <c r="H1475" i="1"/>
  <c r="D1475" i="1"/>
  <c r="C1475" i="1"/>
  <c r="G1475" i="1" s="1"/>
  <c r="D1474" i="1"/>
  <c r="H1474" i="1" s="1"/>
  <c r="C1474" i="1"/>
  <c r="D1473" i="1"/>
  <c r="C1473" i="1"/>
  <c r="G1473" i="1" s="1"/>
  <c r="D1472" i="1"/>
  <c r="C1472" i="1"/>
  <c r="G1472" i="1" s="1"/>
  <c r="H1471" i="1"/>
  <c r="D1471" i="1"/>
  <c r="C1471" i="1"/>
  <c r="G1471" i="1" s="1"/>
  <c r="D1470" i="1"/>
  <c r="H1470" i="1" s="1"/>
  <c r="C1470" i="1"/>
  <c r="D1469" i="1"/>
  <c r="C1469" i="1"/>
  <c r="G1469" i="1" s="1"/>
  <c r="D1468" i="1"/>
  <c r="C1468" i="1"/>
  <c r="G1468" i="1" s="1"/>
  <c r="H1467" i="1"/>
  <c r="D1467" i="1"/>
  <c r="C1467" i="1"/>
  <c r="G1467" i="1" s="1"/>
  <c r="D1466" i="1"/>
  <c r="H1466" i="1" s="1"/>
  <c r="C1466" i="1"/>
  <c r="D1465" i="1"/>
  <c r="C1465" i="1"/>
  <c r="G1465" i="1" s="1"/>
  <c r="D1464" i="1"/>
  <c r="C1464" i="1"/>
  <c r="G1464" i="1" s="1"/>
  <c r="H1463" i="1"/>
  <c r="D1463" i="1"/>
  <c r="C1463" i="1"/>
  <c r="G1463" i="1" s="1"/>
  <c r="D1462" i="1"/>
  <c r="H1462" i="1" s="1"/>
  <c r="C1462" i="1"/>
  <c r="D1461" i="1"/>
  <c r="C1461" i="1"/>
  <c r="G1461" i="1" s="1"/>
  <c r="D1460" i="1"/>
  <c r="C1460" i="1"/>
  <c r="G1460" i="1" s="1"/>
  <c r="H1459" i="1"/>
  <c r="D1459" i="1"/>
  <c r="C1459" i="1"/>
  <c r="G1459" i="1" s="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D1389" i="1"/>
  <c r="C1389" i="1"/>
  <c r="H1388" i="1"/>
  <c r="G1388" i="1"/>
  <c r="D1388" i="1"/>
  <c r="C1388" i="1"/>
  <c r="D1387" i="1"/>
  <c r="C1387" i="1"/>
  <c r="D1386" i="1"/>
  <c r="C1386" i="1"/>
  <c r="H1386" i="1" s="1"/>
  <c r="D1385" i="1"/>
  <c r="C1385" i="1"/>
  <c r="H1385" i="1" s="1"/>
  <c r="D1384" i="1"/>
  <c r="H1384" i="1" s="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D1339" i="1"/>
  <c r="H1339" i="1" s="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D1312" i="1"/>
  <c r="G1312" i="1" s="1"/>
  <c r="C1312" i="1"/>
  <c r="H1311" i="1"/>
  <c r="D1311" i="1"/>
  <c r="G1311" i="1" s="1"/>
  <c r="C1311" i="1"/>
  <c r="H1310" i="1"/>
  <c r="G1310" i="1"/>
  <c r="D1310" i="1"/>
  <c r="C1310" i="1"/>
  <c r="H1309" i="1"/>
  <c r="G1309" i="1"/>
  <c r="D1309" i="1"/>
  <c r="C1309" i="1"/>
  <c r="H1308" i="1"/>
  <c r="G1308" i="1"/>
  <c r="D1308" i="1"/>
  <c r="C1308" i="1"/>
  <c r="H1307" i="1"/>
  <c r="G1307" i="1"/>
  <c r="D1307" i="1"/>
  <c r="C1307" i="1"/>
  <c r="D1306" i="1"/>
  <c r="H1306" i="1" s="1"/>
  <c r="C1306" i="1"/>
  <c r="D1305" i="1"/>
  <c r="G1305" i="1" s="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G1292" i="1"/>
  <c r="D1292" i="1"/>
  <c r="C1292" i="1"/>
  <c r="H1292" i="1" s="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G1267" i="1"/>
  <c r="D1267" i="1"/>
  <c r="H1267" i="1" s="1"/>
  <c r="C1267" i="1"/>
  <c r="D1266" i="1"/>
  <c r="H1266" i="1" s="1"/>
  <c r="C1266" i="1"/>
  <c r="D1265" i="1"/>
  <c r="G1265" i="1" s="1"/>
  <c r="C1265" i="1"/>
  <c r="C1264" i="1"/>
  <c r="H1263" i="1"/>
  <c r="G1263" i="1"/>
  <c r="D1263" i="1"/>
  <c r="C1263" i="1"/>
  <c r="D1262" i="1"/>
  <c r="H1262" i="1" s="1"/>
  <c r="C1262" i="1"/>
  <c r="D1261" i="1"/>
  <c r="G1261" i="1" s="1"/>
  <c r="C1261" i="1"/>
  <c r="C1260" i="1"/>
  <c r="C1259" i="1"/>
  <c r="H1258" i="1"/>
  <c r="G1258" i="1"/>
  <c r="D1258" i="1"/>
  <c r="C1258" i="1"/>
  <c r="D1257" i="1"/>
  <c r="C1257" i="1"/>
  <c r="H1254" i="1"/>
  <c r="G1254" i="1"/>
  <c r="D1254" i="1"/>
  <c r="C1254" i="1"/>
  <c r="H1253" i="1"/>
  <c r="G1253" i="1"/>
  <c r="D1253" i="1"/>
  <c r="C1253" i="1"/>
  <c r="H1252" i="1"/>
  <c r="G1252" i="1"/>
  <c r="D1252" i="1"/>
  <c r="C1252" i="1"/>
  <c r="H1251" i="1"/>
  <c r="D1251" i="1"/>
  <c r="G1251" i="1" s="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G1203" i="1"/>
  <c r="D1203" i="1"/>
  <c r="C1203" i="1"/>
  <c r="H1203" i="1" s="1"/>
  <c r="H1202" i="1"/>
  <c r="G1202" i="1"/>
  <c r="D1202" i="1"/>
  <c r="C1202" i="1"/>
  <c r="D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D1188" i="1"/>
  <c r="H1188" i="1" s="1"/>
  <c r="C1188" i="1"/>
  <c r="H1187" i="1"/>
  <c r="G1187" i="1"/>
  <c r="D1187" i="1"/>
  <c r="C1187" i="1"/>
  <c r="H1186" i="1"/>
  <c r="G1186" i="1"/>
  <c r="D1186" i="1"/>
  <c r="C1186" i="1"/>
  <c r="D1185" i="1"/>
  <c r="H1185" i="1" s="1"/>
  <c r="C1185" i="1"/>
  <c r="D1184" i="1"/>
  <c r="G1184" i="1" s="1"/>
  <c r="C1184" i="1"/>
  <c r="D1183" i="1"/>
  <c r="H1183" i="1" s="1"/>
  <c r="C1183" i="1"/>
  <c r="D1182" i="1"/>
  <c r="H1182" i="1" s="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D1166" i="1"/>
  <c r="G1166" i="1" s="1"/>
  <c r="C1166" i="1"/>
  <c r="H1165" i="1"/>
  <c r="G1165" i="1"/>
  <c r="D1165" i="1"/>
  <c r="C1165" i="1"/>
  <c r="H1164" i="1"/>
  <c r="G1164" i="1"/>
  <c r="D1164" i="1"/>
  <c r="C1164" i="1"/>
  <c r="H1163" i="1"/>
  <c r="G1163" i="1"/>
  <c r="D1163" i="1"/>
  <c r="C1163" i="1"/>
  <c r="H1162" i="1"/>
  <c r="G1162" i="1"/>
  <c r="D1162" i="1"/>
  <c r="C1162" i="1"/>
  <c r="H1161" i="1"/>
  <c r="D1161" i="1"/>
  <c r="G1161" i="1" s="1"/>
  <c r="C1161" i="1"/>
  <c r="H1160" i="1"/>
  <c r="G1160" i="1"/>
  <c r="D1160" i="1"/>
  <c r="C1160" i="1"/>
  <c r="H1159" i="1"/>
  <c r="G1159" i="1"/>
  <c r="D1159" i="1"/>
  <c r="C1159" i="1"/>
  <c r="H1158" i="1"/>
  <c r="G1158" i="1"/>
  <c r="D1158" i="1"/>
  <c r="C1158" i="1"/>
  <c r="H1157" i="1"/>
  <c r="G1157" i="1"/>
  <c r="D1157" i="1"/>
  <c r="C1157" i="1"/>
  <c r="H1156" i="1"/>
  <c r="G1156" i="1"/>
  <c r="D1156" i="1"/>
  <c r="C1156" i="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D1142" i="1"/>
  <c r="H1142" i="1" s="1"/>
  <c r="C1142" i="1"/>
  <c r="D1141" i="1"/>
  <c r="H1141" i="1" s="1"/>
  <c r="C1141"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D1078" i="1"/>
  <c r="H1078" i="1" s="1"/>
  <c r="C1078" i="1"/>
  <c r="H1077" i="1"/>
  <c r="G1077" i="1"/>
  <c r="D1077" i="1"/>
  <c r="C1077" i="1"/>
  <c r="C1076" i="1"/>
  <c r="H1073" i="1"/>
  <c r="G1073" i="1"/>
  <c r="D1073" i="1"/>
  <c r="C1073" i="1"/>
  <c r="H1072" i="1"/>
  <c r="G1072" i="1"/>
  <c r="D1072" i="1"/>
  <c r="C1072" i="1"/>
  <c r="H1071" i="1"/>
  <c r="G1071" i="1"/>
  <c r="D1071" i="1"/>
  <c r="C1071" i="1"/>
  <c r="H1070" i="1"/>
  <c r="G1070" i="1"/>
  <c r="D1070" i="1"/>
  <c r="C1070" i="1"/>
  <c r="D1069" i="1"/>
  <c r="H1069" i="1" s="1"/>
  <c r="C1069"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C1061" i="1"/>
  <c r="H1060" i="1"/>
  <c r="D1060" i="1"/>
  <c r="G1060" i="1" s="1"/>
  <c r="C1060" i="1"/>
  <c r="D1059" i="1"/>
  <c r="H1059" i="1" s="1"/>
  <c r="C1059" i="1"/>
  <c r="H1058" i="1"/>
  <c r="G1058" i="1"/>
  <c r="D1058" i="1"/>
  <c r="C1058" i="1"/>
  <c r="D1057" i="1"/>
  <c r="H1057" i="1" s="1"/>
  <c r="C1057" i="1"/>
  <c r="H1056" i="1"/>
  <c r="D1056" i="1"/>
  <c r="G1056" i="1" s="1"/>
  <c r="C1056" i="1"/>
  <c r="D1055" i="1"/>
  <c r="G1055" i="1" s="1"/>
  <c r="C1055" i="1"/>
  <c r="H1054" i="1"/>
  <c r="G1054" i="1"/>
  <c r="D1054" i="1"/>
  <c r="C1054" i="1"/>
  <c r="H1053" i="1"/>
  <c r="G1053" i="1"/>
  <c r="D1053" i="1"/>
  <c r="C1053" i="1"/>
  <c r="H1052" i="1"/>
  <c r="D1052" i="1"/>
  <c r="G1052" i="1" s="1"/>
  <c r="C1052" i="1"/>
  <c r="H1051" i="1"/>
  <c r="G1051" i="1"/>
  <c r="D1051" i="1"/>
  <c r="C1051" i="1"/>
  <c r="C1050" i="1"/>
  <c r="H1049" i="1"/>
  <c r="G1049" i="1"/>
  <c r="D1049" i="1"/>
  <c r="C1049" i="1"/>
  <c r="H1048" i="1"/>
  <c r="G1048" i="1"/>
  <c r="D1048" i="1"/>
  <c r="C1048" i="1"/>
  <c r="H1047" i="1"/>
  <c r="G1047" i="1"/>
  <c r="D1047" i="1"/>
  <c r="C1047" i="1"/>
  <c r="H1046" i="1"/>
  <c r="G1046" i="1"/>
  <c r="D1046" i="1"/>
  <c r="C1046" i="1"/>
  <c r="D1045" i="1"/>
  <c r="H1045" i="1" s="1"/>
  <c r="C1045" i="1"/>
  <c r="H1044" i="1"/>
  <c r="G1044" i="1"/>
  <c r="D1044" i="1"/>
  <c r="C1044" i="1"/>
  <c r="H1043" i="1"/>
  <c r="G1043" i="1"/>
  <c r="D1043" i="1"/>
  <c r="C1043" i="1"/>
  <c r="H1042" i="1"/>
  <c r="D1042" i="1"/>
  <c r="G1042" i="1" s="1"/>
  <c r="C1042" i="1"/>
  <c r="D1041" i="1"/>
  <c r="H1041" i="1" s="1"/>
  <c r="C1041"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D1031" i="1"/>
  <c r="H1031" i="1" s="1"/>
  <c r="C1031" i="1"/>
  <c r="H1030" i="1"/>
  <c r="G1030" i="1"/>
  <c r="D1030" i="1"/>
  <c r="C1030" i="1"/>
  <c r="D1029" i="1"/>
  <c r="H1029" i="1" s="1"/>
  <c r="C1029" i="1"/>
  <c r="H1028" i="1"/>
  <c r="G1028" i="1"/>
  <c r="D1028" i="1"/>
  <c r="C1028" i="1"/>
  <c r="D1027" i="1"/>
  <c r="H1027" i="1" s="1"/>
  <c r="C1027" i="1"/>
  <c r="D1026" i="1"/>
  <c r="H1026" i="1" s="1"/>
  <c r="C1026" i="1"/>
  <c r="D1025" i="1"/>
  <c r="H1025" i="1" s="1"/>
  <c r="C1025" i="1"/>
  <c r="C1024" i="1"/>
  <c r="D1023" i="1"/>
  <c r="H1023" i="1" s="1"/>
  <c r="C1023" i="1"/>
  <c r="H1022" i="1"/>
  <c r="G1022" i="1"/>
  <c r="D1022" i="1"/>
  <c r="C1022" i="1"/>
  <c r="H1021" i="1"/>
  <c r="G1021" i="1"/>
  <c r="D1021" i="1"/>
  <c r="C1021" i="1"/>
  <c r="H1020" i="1"/>
  <c r="D1020" i="1"/>
  <c r="G1020" i="1" s="1"/>
  <c r="C1020" i="1"/>
  <c r="H1019" i="1"/>
  <c r="G1019" i="1"/>
  <c r="D1019" i="1"/>
  <c r="C1019" i="1"/>
  <c r="C1018" i="1"/>
  <c r="H1016" i="1"/>
  <c r="G1016" i="1"/>
  <c r="D1016" i="1"/>
  <c r="C1016" i="1"/>
  <c r="H1015" i="1"/>
  <c r="G1015" i="1"/>
  <c r="D1015" i="1"/>
  <c r="C1015" i="1"/>
  <c r="H1014" i="1"/>
  <c r="G1014" i="1"/>
  <c r="D1014" i="1"/>
  <c r="C1014"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D731" i="1"/>
  <c r="H731" i="1" s="1"/>
  <c r="C731" i="1"/>
  <c r="D730" i="1"/>
  <c r="H730" i="1" s="1"/>
  <c r="C730" i="1"/>
  <c r="D729" i="1"/>
  <c r="H729" i="1" s="1"/>
  <c r="C729" i="1"/>
  <c r="D728" i="1"/>
  <c r="H728" i="1" s="1"/>
  <c r="C728" i="1"/>
  <c r="H727" i="1"/>
  <c r="D727" i="1"/>
  <c r="G727" i="1" s="1"/>
  <c r="C727" i="1"/>
  <c r="H726" i="1"/>
  <c r="G726" i="1"/>
  <c r="D726" i="1"/>
  <c r="C726" i="1"/>
  <c r="G725" i="1"/>
  <c r="D725" i="1"/>
  <c r="H725" i="1" s="1"/>
  <c r="C725" i="1"/>
  <c r="H724" i="1"/>
  <c r="G724" i="1"/>
  <c r="D724" i="1"/>
  <c r="C724" i="1"/>
  <c r="H723" i="1"/>
  <c r="G723" i="1"/>
  <c r="D723" i="1"/>
  <c r="C723" i="1"/>
  <c r="H722" i="1"/>
  <c r="G722" i="1"/>
  <c r="D722" i="1"/>
  <c r="C722" i="1"/>
  <c r="H721" i="1"/>
  <c r="G721" i="1"/>
  <c r="D721" i="1"/>
  <c r="C721" i="1"/>
  <c r="H720" i="1"/>
  <c r="G720" i="1"/>
  <c r="D720" i="1"/>
  <c r="C720" i="1"/>
  <c r="H719" i="1"/>
  <c r="D719" i="1"/>
  <c r="G719" i="1" s="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C642" i="1"/>
  <c r="H636" i="1"/>
  <c r="G636" i="1"/>
  <c r="D636" i="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D503" i="1"/>
  <c r="H502" i="1"/>
  <c r="G502" i="1"/>
  <c r="D502" i="1"/>
  <c r="C502" i="1"/>
  <c r="H501" i="1"/>
  <c r="G501" i="1"/>
  <c r="D501" i="1"/>
  <c r="C501" i="1"/>
  <c r="H500" i="1"/>
  <c r="G500" i="1"/>
  <c r="D500" i="1"/>
  <c r="C500" i="1"/>
  <c r="H499" i="1"/>
  <c r="G499" i="1"/>
  <c r="D499" i="1"/>
  <c r="C499" i="1"/>
  <c r="H498" i="1"/>
  <c r="G498" i="1"/>
  <c r="D498" i="1"/>
  <c r="C498" i="1"/>
  <c r="H497" i="1"/>
  <c r="G497" i="1"/>
  <c r="D497" i="1"/>
  <c r="C497" i="1"/>
  <c r="D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3" i="1"/>
  <c r="C422" i="1"/>
  <c r="C421" i="1"/>
  <c r="H416" i="1"/>
  <c r="G416" i="1"/>
  <c r="D416" i="1"/>
  <c r="C416" i="1"/>
  <c r="D415" i="1"/>
  <c r="G415" i="1" s="1"/>
  <c r="C415" i="1"/>
  <c r="H414" i="1"/>
  <c r="D414" i="1"/>
  <c r="G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D375" i="1"/>
  <c r="G375" i="1" s="1"/>
  <c r="C375" i="1"/>
  <c r="D374" i="1"/>
  <c r="G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3" i="1"/>
  <c r="H302" i="1"/>
  <c r="G302" i="1"/>
  <c r="D302" i="1"/>
  <c r="C302" i="1"/>
  <c r="H301" i="1"/>
  <c r="D301" i="1"/>
  <c r="G301" i="1" s="1"/>
  <c r="C301" i="1"/>
  <c r="D300" i="1"/>
  <c r="C300" i="1"/>
  <c r="G300" i="1" s="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C265" i="1"/>
  <c r="H264" i="1"/>
  <c r="G264" i="1"/>
  <c r="D264" i="1"/>
  <c r="C264" i="1"/>
  <c r="H263" i="1"/>
  <c r="G263" i="1"/>
  <c r="D263" i="1"/>
  <c r="C263" i="1"/>
  <c r="H262" i="1"/>
  <c r="G262" i="1"/>
  <c r="D262" i="1"/>
  <c r="C262" i="1"/>
  <c r="H261" i="1"/>
  <c r="G261" i="1"/>
  <c r="D261" i="1"/>
  <c r="C261" i="1"/>
  <c r="H260" i="1"/>
  <c r="G260" i="1"/>
  <c r="D260" i="1"/>
  <c r="C260"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D213" i="1"/>
  <c r="G213" i="1" s="1"/>
  <c r="C213" i="1"/>
  <c r="H212"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7" i="1"/>
  <c r="H197" i="1" s="1"/>
  <c r="C197" i="1"/>
  <c r="H196" i="1"/>
  <c r="G196" i="1"/>
  <c r="D196" i="1"/>
  <c r="C196" i="1"/>
  <c r="D195" i="1"/>
  <c r="H195" i="1" s="1"/>
  <c r="C195" i="1"/>
  <c r="G194" i="1"/>
  <c r="D194" i="1"/>
  <c r="H194" i="1" s="1"/>
  <c r="C194" i="1"/>
  <c r="H193" i="1"/>
  <c r="G193" i="1"/>
  <c r="D193" i="1"/>
  <c r="C193" i="1"/>
  <c r="H192" i="1"/>
  <c r="G192" i="1"/>
  <c r="D192" i="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D182" i="1"/>
  <c r="G182" i="1" s="1"/>
  <c r="C182" i="1"/>
  <c r="H181" i="1"/>
  <c r="G181" i="1"/>
  <c r="D181" i="1"/>
  <c r="C181" i="1"/>
  <c r="H180" i="1"/>
  <c r="D180" i="1"/>
  <c r="G180" i="1" s="1"/>
  <c r="C180" i="1"/>
  <c r="D179" i="1"/>
  <c r="H179" i="1" s="1"/>
  <c r="C179" i="1"/>
  <c r="D178" i="1"/>
  <c r="H178" i="1" s="1"/>
  <c r="C178" i="1"/>
  <c r="H177" i="1"/>
  <c r="G177" i="1"/>
  <c r="D177" i="1"/>
  <c r="C177" i="1"/>
  <c r="H176" i="1"/>
  <c r="G176" i="1"/>
  <c r="D176" i="1"/>
  <c r="C176" i="1"/>
  <c r="D175" i="1"/>
  <c r="H175" i="1" s="1"/>
  <c r="C175" i="1"/>
  <c r="D174" i="1"/>
  <c r="H174" i="1" s="1"/>
  <c r="C174" i="1"/>
  <c r="D173" i="1"/>
  <c r="H173" i="1" s="1"/>
  <c r="C173" i="1"/>
  <c r="H172" i="1"/>
  <c r="G172" i="1"/>
  <c r="D172" i="1"/>
  <c r="C172" i="1"/>
  <c r="D171" i="1"/>
  <c r="H171" i="1" s="1"/>
  <c r="C171" i="1"/>
  <c r="D170" i="1"/>
  <c r="H170" i="1" s="1"/>
  <c r="C170" i="1"/>
  <c r="D169" i="1"/>
  <c r="H169" i="1" s="1"/>
  <c r="C169" i="1"/>
  <c r="D168" i="1"/>
  <c r="H168" i="1" s="1"/>
  <c r="C168" i="1"/>
  <c r="D167" i="1"/>
  <c r="H167" i="1" s="1"/>
  <c r="C167" i="1"/>
  <c r="C166" i="1"/>
  <c r="H165" i="1"/>
  <c r="G165" i="1"/>
  <c r="D165" i="1"/>
  <c r="C165" i="1"/>
  <c r="D164" i="1"/>
  <c r="G164" i="1" s="1"/>
  <c r="C164" i="1"/>
  <c r="D163" i="1"/>
  <c r="H163" i="1" s="1"/>
  <c r="C163" i="1"/>
  <c r="D162" i="1"/>
  <c r="H162" i="1" s="1"/>
  <c r="C162" i="1"/>
  <c r="D161" i="1"/>
  <c r="H161" i="1" s="1"/>
  <c r="C161" i="1"/>
  <c r="H159" i="1"/>
  <c r="G159" i="1"/>
  <c r="D159" i="1"/>
  <c r="C159" i="1"/>
  <c r="H158" i="1"/>
  <c r="G158" i="1"/>
  <c r="D158" i="1"/>
  <c r="C158" i="1"/>
  <c r="H157" i="1"/>
  <c r="G157" i="1"/>
  <c r="D157" i="1"/>
  <c r="C157" i="1"/>
  <c r="C156" i="1"/>
  <c r="D155" i="1"/>
  <c r="H155" i="1" s="1"/>
  <c r="C155" i="1"/>
  <c r="H154" i="1"/>
  <c r="G154" i="1"/>
  <c r="D154" i="1"/>
  <c r="C154" i="1"/>
  <c r="H153" i="1"/>
  <c r="G153" i="1"/>
  <c r="D153" i="1"/>
  <c r="C153" i="1"/>
  <c r="H152" i="1"/>
  <c r="G152" i="1"/>
  <c r="D152" i="1"/>
  <c r="C152" i="1"/>
  <c r="D151" i="1"/>
  <c r="G151" i="1" s="1"/>
  <c r="C151"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G132" i="1"/>
  <c r="D132" i="1"/>
  <c r="C132" i="1"/>
  <c r="C131" i="1"/>
  <c r="C130" i="1"/>
  <c r="H129" i="1"/>
  <c r="G129" i="1"/>
  <c r="D129" i="1"/>
  <c r="C129" i="1"/>
  <c r="H128" i="1"/>
  <c r="G128" i="1"/>
  <c r="D128" i="1"/>
  <c r="C128" i="1"/>
  <c r="H127" i="1"/>
  <c r="G127" i="1"/>
  <c r="D127" i="1"/>
  <c r="C127" i="1"/>
  <c r="H126" i="1"/>
  <c r="D126" i="1"/>
  <c r="G126" i="1" s="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D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D79" i="1"/>
  <c r="H77" i="1"/>
  <c r="G77" i="1"/>
  <c r="D77" i="1"/>
  <c r="C77" i="1"/>
  <c r="D76" i="1"/>
  <c r="H76" i="1" s="1"/>
  <c r="C76" i="1"/>
  <c r="H75" i="1"/>
  <c r="G75" i="1"/>
  <c r="D75" i="1"/>
  <c r="C75" i="1"/>
  <c r="D74" i="1"/>
  <c r="H74" i="1" s="1"/>
  <c r="C74" i="1"/>
  <c r="D73" i="1"/>
  <c r="H73" i="1" s="1"/>
  <c r="C73" i="1"/>
  <c r="H72" i="1"/>
  <c r="G72" i="1"/>
  <c r="D72" i="1"/>
  <c r="C72" i="1"/>
  <c r="H71" i="1"/>
  <c r="G71" i="1"/>
  <c r="D71" i="1"/>
  <c r="C71" i="1"/>
  <c r="H70" i="1"/>
  <c r="G70" i="1"/>
  <c r="D70" i="1"/>
  <c r="C70" i="1"/>
  <c r="H69" i="1"/>
  <c r="G69" i="1"/>
  <c r="D69" i="1"/>
  <c r="C69" i="1"/>
  <c r="H68" i="1"/>
  <c r="G68" i="1"/>
  <c r="D68" i="1"/>
  <c r="C68" i="1"/>
  <c r="H67" i="1"/>
  <c r="G67" i="1"/>
  <c r="D67" i="1"/>
  <c r="C67" i="1"/>
  <c r="D66" i="1"/>
  <c r="H66" i="1" s="1"/>
  <c r="C66" i="1"/>
  <c r="D65" i="1"/>
  <c r="G65" i="1" s="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D35" i="1"/>
  <c r="H34" i="1"/>
  <c r="G34" i="1"/>
  <c r="D34" i="1"/>
  <c r="C34" i="1"/>
  <c r="H33" i="1"/>
  <c r="G33" i="1"/>
  <c r="D33" i="1"/>
  <c r="C33" i="1"/>
  <c r="D32" i="1"/>
  <c r="H31" i="1"/>
  <c r="G31" i="1"/>
  <c r="D31" i="1"/>
  <c r="C31" i="1"/>
  <c r="H30" i="1"/>
  <c r="G30" i="1"/>
  <c r="D30" i="1"/>
  <c r="C30" i="1"/>
  <c r="H29" i="1"/>
  <c r="G29" i="1"/>
  <c r="D29" i="1"/>
  <c r="C29" i="1"/>
  <c r="H28" i="1"/>
  <c r="G28" i="1"/>
  <c r="D28" i="1"/>
  <c r="C28" i="1"/>
  <c r="H27" i="1"/>
  <c r="G27" i="1"/>
  <c r="D27" i="1"/>
  <c r="C27" i="1"/>
  <c r="H26" i="1"/>
  <c r="G26" i="1"/>
  <c r="D26" i="1"/>
  <c r="C26" i="1"/>
  <c r="C25" i="1"/>
  <c r="H24" i="1"/>
  <c r="G24" i="1"/>
  <c r="D24" i="1"/>
  <c r="C24" i="1"/>
  <c r="H23" i="1"/>
  <c r="G23" i="1"/>
  <c r="D23" i="1"/>
  <c r="C23" i="1"/>
  <c r="H22" i="1"/>
  <c r="G22" i="1"/>
  <c r="D22" i="1"/>
  <c r="C22" i="1"/>
  <c r="H21" i="1"/>
  <c r="G21" i="1"/>
  <c r="D21" i="1"/>
  <c r="C21" i="1"/>
  <c r="H20" i="1"/>
  <c r="G20" i="1"/>
  <c r="D20" i="1"/>
  <c r="C20" i="1"/>
  <c r="C19" i="1"/>
  <c r="H18" i="1"/>
  <c r="G18" i="1"/>
  <c r="D18" i="1"/>
  <c r="C18" i="1"/>
  <c r="H17" i="1"/>
  <c r="G17" i="1"/>
  <c r="D17" i="1"/>
  <c r="C17" i="1"/>
  <c r="H16" i="1"/>
  <c r="G16" i="1"/>
  <c r="D16" i="1"/>
  <c r="C16" i="1"/>
  <c r="H15" i="1"/>
  <c r="G15" i="1"/>
  <c r="D15" i="1"/>
  <c r="C15" i="1"/>
  <c r="H14" i="1"/>
  <c r="G14" i="1"/>
  <c r="D14" i="1"/>
  <c r="C14"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00" i="1" l="1"/>
  <c r="C423" i="1"/>
  <c r="H423" i="1"/>
  <c r="H1256" i="1"/>
  <c r="H1257" i="1"/>
  <c r="G1389" i="1"/>
  <c r="H1387" i="1"/>
  <c r="G1386" i="1"/>
  <c r="G1385" i="1"/>
  <c r="G1387" i="1"/>
  <c r="G1384" i="1"/>
  <c r="E305" i="9"/>
  <c r="B305" i="9" s="1"/>
  <c r="G1262" i="1"/>
  <c r="G1635" i="1"/>
  <c r="H1305" i="1"/>
  <c r="G155" i="1"/>
  <c r="H151" i="1"/>
  <c r="E329" i="9"/>
  <c r="B329" i="9" s="1"/>
  <c r="E322" i="9"/>
  <c r="B322" i="9" s="1"/>
  <c r="E327" i="9"/>
  <c r="B327" i="9" s="1"/>
  <c r="E36" i="9"/>
  <c r="B36" i="9" s="1"/>
  <c r="G1266" i="1"/>
  <c r="E255" i="5"/>
  <c r="D1259" i="1" s="1"/>
  <c r="G1259" i="1" s="1"/>
  <c r="E312" i="9"/>
  <c r="B312" i="9" s="1"/>
  <c r="E320" i="9"/>
  <c r="B320" i="9" s="1"/>
  <c r="E326" i="9"/>
  <c r="B326" i="9" s="1"/>
  <c r="G1256" i="1"/>
  <c r="G1257" i="1"/>
  <c r="H415" i="1"/>
  <c r="E648" i="4"/>
  <c r="D642" i="1" s="1"/>
  <c r="H642" i="1" s="1"/>
  <c r="H1261" i="1"/>
  <c r="F256" i="5"/>
  <c r="D1260" i="1"/>
  <c r="H1264" i="1"/>
  <c r="H1265" i="1"/>
  <c r="F260" i="5"/>
  <c r="H1281" i="1"/>
  <c r="G1281" i="1"/>
  <c r="G1306" i="1"/>
  <c r="G1155" i="1"/>
  <c r="H1155" i="1"/>
  <c r="E147" i="5"/>
  <c r="D1152" i="1" s="1"/>
  <c r="G1141" i="1"/>
  <c r="G1142" i="1"/>
  <c r="E135" i="5"/>
  <c r="D1140" i="1" s="1"/>
  <c r="H1087" i="1"/>
  <c r="G1087" i="1"/>
  <c r="F82" i="5"/>
  <c r="E307" i="9"/>
  <c r="B307" i="9" s="1"/>
  <c r="H1076" i="1"/>
  <c r="G1076" i="1"/>
  <c r="F71" i="5"/>
  <c r="G1078" i="1"/>
  <c r="E70" i="5"/>
  <c r="D1075" i="1" s="1"/>
  <c r="G1069" i="1"/>
  <c r="F63" i="5"/>
  <c r="G1057" i="1"/>
  <c r="G1059" i="1"/>
  <c r="H1055" i="1"/>
  <c r="G1045" i="1"/>
  <c r="G1023" i="1"/>
  <c r="H1050" i="1"/>
  <c r="D1040" i="1"/>
  <c r="G1041" i="1"/>
  <c r="G1031" i="1"/>
  <c r="G1029" i="1"/>
  <c r="G1027" i="1"/>
  <c r="D1024" i="1"/>
  <c r="H1024" i="1" s="1"/>
  <c r="G1026" i="1"/>
  <c r="G1025" i="1"/>
  <c r="E12" i="5"/>
  <c r="D1017" i="1" s="1"/>
  <c r="F13" i="5"/>
  <c r="D1018" i="1"/>
  <c r="H1013" i="1"/>
  <c r="G1013" i="1"/>
  <c r="F8" i="5"/>
  <c r="G423" i="1"/>
  <c r="G299" i="1"/>
  <c r="D422" i="1"/>
  <c r="G422" i="1" s="1"/>
  <c r="G298" i="1"/>
  <c r="G421" i="1"/>
  <c r="E647" i="4"/>
  <c r="D641" i="1" s="1"/>
  <c r="G635" i="1"/>
  <c r="G1623" i="1"/>
  <c r="G1682" i="1"/>
  <c r="G163" i="1"/>
  <c r="G162" i="1"/>
  <c r="F197" i="5"/>
  <c r="C1201" i="1"/>
  <c r="G1339" i="1"/>
  <c r="G1185" i="1"/>
  <c r="G1188" i="1"/>
  <c r="H1184" i="1"/>
  <c r="G1182" i="1"/>
  <c r="G1183" i="1"/>
  <c r="G1683" i="1"/>
  <c r="G1658" i="1"/>
  <c r="G1629" i="1"/>
  <c r="G1630" i="1"/>
  <c r="H1624" i="1"/>
  <c r="G1610" i="1"/>
  <c r="G1606" i="1"/>
  <c r="H1604" i="1"/>
  <c r="G1589" i="1"/>
  <c r="G1587" i="1"/>
  <c r="G1583" i="1"/>
  <c r="H1583" i="1"/>
  <c r="G1586" i="1"/>
  <c r="G729" i="1"/>
  <c r="G653" i="1"/>
  <c r="H1555" i="1"/>
  <c r="G1555" i="1"/>
  <c r="D5" i="7"/>
  <c r="E5" i="7"/>
  <c r="G346" i="9" s="1"/>
  <c r="E346" i="9" s="1"/>
  <c r="D1539" i="1"/>
  <c r="H1539" i="1" s="1"/>
  <c r="H1547" i="1"/>
  <c r="G1547" i="1"/>
  <c r="H1552" i="1"/>
  <c r="G1513" i="1"/>
  <c r="D1511" i="1"/>
  <c r="H1511" i="1" s="1"/>
  <c r="E114" i="6"/>
  <c r="G1511" i="1"/>
  <c r="G728" i="1"/>
  <c r="E51" i="9"/>
  <c r="B51" i="9" s="1"/>
  <c r="G731" i="1"/>
  <c r="G730" i="1"/>
  <c r="E202" i="4"/>
  <c r="D198" i="1" s="1"/>
  <c r="F216" i="4"/>
  <c r="G197" i="1"/>
  <c r="G195" i="1"/>
  <c r="D190" i="1"/>
  <c r="F244" i="9"/>
  <c r="B244" i="9" s="1"/>
  <c r="F243" i="9"/>
  <c r="B243" i="9" s="1"/>
  <c r="F240" i="9"/>
  <c r="B240" i="9" s="1"/>
  <c r="E52" i="9"/>
  <c r="B52" i="9" s="1"/>
  <c r="F239" i="9"/>
  <c r="B239" i="9" s="1"/>
  <c r="G179" i="1"/>
  <c r="G178" i="1"/>
  <c r="G175" i="1"/>
  <c r="G174" i="1"/>
  <c r="G173" i="1"/>
  <c r="G171" i="1"/>
  <c r="G170" i="1"/>
  <c r="G169" i="1"/>
  <c r="G168" i="1"/>
  <c r="G166" i="1"/>
  <c r="G167" i="1"/>
  <c r="H164" i="1"/>
  <c r="G161" i="1"/>
  <c r="G156" i="1"/>
  <c r="H156" i="1"/>
  <c r="E153" i="4"/>
  <c r="D149" i="1" s="1"/>
  <c r="E48" i="9"/>
  <c r="B48" i="9" s="1"/>
  <c r="F237" i="9"/>
  <c r="B237" i="9" s="1"/>
  <c r="H149" i="1"/>
  <c r="G149" i="1"/>
  <c r="D150" i="1"/>
  <c r="G388" i="1"/>
  <c r="G389" i="1"/>
  <c r="F393" i="4"/>
  <c r="H375" i="1"/>
  <c r="E373" i="4"/>
  <c r="E360" i="4" s="1"/>
  <c r="D355" i="1" s="1"/>
  <c r="H374" i="1"/>
  <c r="E35" i="9"/>
  <c r="B35" i="9" s="1"/>
  <c r="H131" i="1"/>
  <c r="G131" i="1"/>
  <c r="G108" i="1"/>
  <c r="G113" i="1"/>
  <c r="F236" i="9"/>
  <c r="B236" i="9" s="1"/>
  <c r="G76" i="1"/>
  <c r="G73" i="1"/>
  <c r="G74" i="1"/>
  <c r="E49" i="4"/>
  <c r="D45" i="1" s="1"/>
  <c r="G66" i="1"/>
  <c r="H65" i="1"/>
  <c r="G258" i="1"/>
  <c r="H258" i="1"/>
  <c r="G265" i="1"/>
  <c r="H265" i="1"/>
  <c r="G1061" i="1"/>
  <c r="H1061" i="1"/>
  <c r="I1581" i="1"/>
  <c r="G13" i="1"/>
  <c r="H13" i="1"/>
  <c r="G19" i="1"/>
  <c r="H19" i="1"/>
  <c r="H25" i="1"/>
  <c r="G25" i="1"/>
  <c r="H64" i="1"/>
  <c r="G64" i="1"/>
  <c r="G1544" i="1"/>
  <c r="J1553" i="1"/>
  <c r="G1553" i="1"/>
  <c r="J1554" i="1"/>
  <c r="G1562" i="1"/>
  <c r="G1567" i="1"/>
  <c r="I1567" i="1" s="1"/>
  <c r="G1575" i="1"/>
  <c r="I1575" i="1" s="1"/>
  <c r="G1601" i="1"/>
  <c r="G1637" i="1"/>
  <c r="H1644" i="1"/>
  <c r="G1644" i="1"/>
  <c r="H1648" i="1"/>
  <c r="G1648" i="1"/>
  <c r="G1654" i="1"/>
  <c r="G1677" i="1"/>
  <c r="H1684" i="1"/>
  <c r="G1684" i="1"/>
  <c r="F141" i="4"/>
  <c r="D140" i="4"/>
  <c r="F269" i="4"/>
  <c r="F485" i="4"/>
  <c r="D479" i="4"/>
  <c r="J1550" i="1"/>
  <c r="H1665" i="1"/>
  <c r="G1665" i="1"/>
  <c r="H1680" i="1"/>
  <c r="G1680" i="1"/>
  <c r="F7" i="4"/>
  <c r="F83" i="4"/>
  <c r="D82" i="4"/>
  <c r="F107" i="4"/>
  <c r="D106" i="4"/>
  <c r="H33" i="3"/>
  <c r="D51" i="8"/>
  <c r="C1634" i="1"/>
  <c r="C3" i="1"/>
  <c r="C32" i="1"/>
  <c r="C35" i="1"/>
  <c r="C79" i="1"/>
  <c r="C103" i="1"/>
  <c r="C496" i="1"/>
  <c r="C503" i="1"/>
  <c r="C641" i="1"/>
  <c r="C1068" i="1"/>
  <c r="H1461" i="1"/>
  <c r="H1465" i="1"/>
  <c r="H1469" i="1"/>
  <c r="H1473" i="1"/>
  <c r="H1477" i="1"/>
  <c r="H1481" i="1"/>
  <c r="H1485" i="1"/>
  <c r="H1489" i="1"/>
  <c r="H1493" i="1"/>
  <c r="H1497" i="1"/>
  <c r="H1501" i="1"/>
  <c r="H1505" i="1"/>
  <c r="H1509" i="1"/>
  <c r="H1513" i="1"/>
  <c r="H1517" i="1"/>
  <c r="H1521" i="1"/>
  <c r="H1529" i="1"/>
  <c r="H1533" i="1"/>
  <c r="H1541" i="1"/>
  <c r="I1541" i="1" s="1"/>
  <c r="J1543" i="1"/>
  <c r="H1544" i="1"/>
  <c r="H1545" i="1"/>
  <c r="I1545" i="1" s="1"/>
  <c r="G1550" i="1"/>
  <c r="I1550" i="1" s="1"/>
  <c r="J1559" i="1"/>
  <c r="G1559" i="1"/>
  <c r="I1559" i="1" s="1"/>
  <c r="J1560" i="1"/>
  <c r="J1564" i="1"/>
  <c r="G1564" i="1"/>
  <c r="I1564" i="1" s="1"/>
  <c r="J1565" i="1"/>
  <c r="G1571" i="1"/>
  <c r="J1573" i="1"/>
  <c r="H1578" i="1"/>
  <c r="G1578" i="1"/>
  <c r="I1578" i="1" s="1"/>
  <c r="G1593" i="1"/>
  <c r="H1596" i="1"/>
  <c r="G1598" i="1"/>
  <c r="G1602" i="1"/>
  <c r="G1617" i="1"/>
  <c r="H1620" i="1"/>
  <c r="G1633" i="1"/>
  <c r="G1641" i="1"/>
  <c r="H1645" i="1"/>
  <c r="G1645" i="1"/>
  <c r="H1660" i="1"/>
  <c r="G1660" i="1"/>
  <c r="G1673" i="1"/>
  <c r="G1681" i="1"/>
  <c r="H1685" i="1"/>
  <c r="G1685" i="1"/>
  <c r="F126" i="4"/>
  <c r="D125" i="4"/>
  <c r="E134" i="4"/>
  <c r="D130" i="1" s="1"/>
  <c r="F135" i="4"/>
  <c r="H24" i="9"/>
  <c r="G24" i="9"/>
  <c r="F153" i="4"/>
  <c r="F165" i="4"/>
  <c r="D164" i="4"/>
  <c r="D152" i="4" s="1"/>
  <c r="F262" i="4"/>
  <c r="J1541" i="1"/>
  <c r="J1545" i="1"/>
  <c r="H1640" i="1"/>
  <c r="G1640" i="1"/>
  <c r="D46" i="1"/>
  <c r="D259" i="1"/>
  <c r="H1460" i="1"/>
  <c r="G1462" i="1"/>
  <c r="H1464" i="1"/>
  <c r="G1466" i="1"/>
  <c r="H1468" i="1"/>
  <c r="G1470" i="1"/>
  <c r="H1472" i="1"/>
  <c r="G1474" i="1"/>
  <c r="H1476" i="1"/>
  <c r="G1478" i="1"/>
  <c r="H1480" i="1"/>
  <c r="G1482" i="1"/>
  <c r="H1484" i="1"/>
  <c r="G1486" i="1"/>
  <c r="H1488" i="1"/>
  <c r="G1490" i="1"/>
  <c r="H1492" i="1"/>
  <c r="G1494" i="1"/>
  <c r="H1496" i="1"/>
  <c r="G1498" i="1"/>
  <c r="H1500" i="1"/>
  <c r="G1502" i="1"/>
  <c r="H1504" i="1"/>
  <c r="G1506" i="1"/>
  <c r="H1508" i="1"/>
  <c r="H1512" i="1"/>
  <c r="G1514" i="1"/>
  <c r="H1516" i="1"/>
  <c r="G1518" i="1"/>
  <c r="H1520" i="1"/>
  <c r="G1522" i="1"/>
  <c r="H1524" i="1"/>
  <c r="G1526" i="1"/>
  <c r="H1528" i="1"/>
  <c r="G1530" i="1"/>
  <c r="H1532" i="1"/>
  <c r="G1534" i="1"/>
  <c r="H1536" i="1"/>
  <c r="C1538" i="1"/>
  <c r="H1540" i="1"/>
  <c r="H1549" i="1"/>
  <c r="I1549" i="1" s="1"/>
  <c r="J1549" i="1"/>
  <c r="I1551" i="1"/>
  <c r="G1552" i="1"/>
  <c r="I1552" i="1" s="1"/>
  <c r="H1553" i="1"/>
  <c r="G1554" i="1"/>
  <c r="I1554" i="1" s="1"/>
  <c r="H1562" i="1"/>
  <c r="H1567" i="1"/>
  <c r="J1568" i="1"/>
  <c r="G1568" i="1"/>
  <c r="I1568" i="1" s="1"/>
  <c r="J1569" i="1"/>
  <c r="H1575" i="1"/>
  <c r="J1576" i="1"/>
  <c r="G1576" i="1"/>
  <c r="I1576" i="1" s="1"/>
  <c r="J1581" i="1"/>
  <c r="H1581" i="1"/>
  <c r="H1582" i="1"/>
  <c r="G1585" i="1"/>
  <c r="H1588" i="1"/>
  <c r="G1590" i="1"/>
  <c r="G1609" i="1"/>
  <c r="H1612" i="1"/>
  <c r="G1614" i="1"/>
  <c r="G1657" i="1"/>
  <c r="H1664" i="1"/>
  <c r="G1664" i="1"/>
  <c r="H1668" i="1"/>
  <c r="G1668" i="1"/>
  <c r="G1674" i="1"/>
  <c r="F50" i="4"/>
  <c r="D49" i="4"/>
  <c r="F68" i="4"/>
  <c r="D202" i="4"/>
  <c r="E418" i="4"/>
  <c r="D413" i="1" s="1"/>
  <c r="F523" i="4"/>
  <c r="D522" i="4"/>
  <c r="F310" i="4"/>
  <c r="D309" i="4"/>
  <c r="F362" i="4"/>
  <c r="D361" i="4"/>
  <c r="E7" i="4"/>
  <c r="F134" i="4"/>
  <c r="F160" i="4"/>
  <c r="F170" i="4"/>
  <c r="F231" i="4"/>
  <c r="D230" i="4"/>
  <c r="F274" i="4"/>
  <c r="F426" i="4"/>
  <c r="F497" i="4"/>
  <c r="D491" i="4"/>
  <c r="E522" i="4"/>
  <c r="D516" i="1" s="1"/>
  <c r="F630" i="4"/>
  <c r="D629" i="4"/>
  <c r="D12" i="5"/>
  <c r="D7" i="5" s="1"/>
  <c r="F45" i="5"/>
  <c r="G314" i="9"/>
  <c r="E314" i="9" s="1"/>
  <c r="B314" i="9" s="1"/>
  <c r="F89" i="5"/>
  <c r="D88" i="5"/>
  <c r="F204" i="5"/>
  <c r="D203" i="5"/>
  <c r="H1572" i="1"/>
  <c r="H1580" i="1"/>
  <c r="I1580" i="1" s="1"/>
  <c r="J1580" i="1"/>
  <c r="H1632" i="1"/>
  <c r="G1632" i="1"/>
  <c r="H1636" i="1"/>
  <c r="G1636" i="1"/>
  <c r="H1652" i="1"/>
  <c r="G1652" i="1"/>
  <c r="H1656" i="1"/>
  <c r="G1656" i="1"/>
  <c r="H1672" i="1"/>
  <c r="G1672" i="1"/>
  <c r="H1676" i="1"/>
  <c r="G1676" i="1"/>
  <c r="E82" i="4"/>
  <c r="D78" i="1" s="1"/>
  <c r="F112" i="4"/>
  <c r="F154" i="4"/>
  <c r="E164" i="4"/>
  <c r="D160" i="1" s="1"/>
  <c r="D321" i="4"/>
  <c r="D373" i="4"/>
  <c r="F437" i="4"/>
  <c r="D431" i="4"/>
  <c r="F572" i="4"/>
  <c r="D571" i="4"/>
  <c r="G315" i="9"/>
  <c r="G316" i="9"/>
  <c r="D147" i="5"/>
  <c r="F150" i="5"/>
  <c r="G336" i="9"/>
  <c r="E336" i="9" s="1"/>
  <c r="B336" i="9" s="1"/>
  <c r="F178" i="5"/>
  <c r="F252" i="5"/>
  <c r="H316" i="9"/>
  <c r="H315" i="9"/>
  <c r="D274" i="5"/>
  <c r="D251" i="5" s="1"/>
  <c r="F277" i="5"/>
  <c r="F36" i="6"/>
  <c r="D35" i="6"/>
  <c r="E88" i="5"/>
  <c r="D1093" i="1" s="1"/>
  <c r="D119" i="5"/>
  <c r="G339" i="9"/>
  <c r="E339" i="9" s="1"/>
  <c r="B339" i="9" s="1"/>
  <c r="F219" i="5"/>
  <c r="D141" i="6"/>
  <c r="F5" i="6"/>
  <c r="E35" i="6"/>
  <c r="D114" i="6"/>
  <c r="F130" i="6"/>
  <c r="D129" i="6"/>
  <c r="D597" i="4"/>
  <c r="E156" i="9"/>
  <c r="B156" i="9" s="1"/>
  <c r="D70" i="5"/>
  <c r="D44" i="8"/>
  <c r="B90" i="9"/>
  <c r="B91" i="9"/>
  <c r="B95" i="9"/>
  <c r="B103" i="9"/>
  <c r="B111" i="9"/>
  <c r="H310" i="9"/>
  <c r="G310" i="9"/>
  <c r="E310" i="9" s="1"/>
  <c r="B310" i="9" s="1"/>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07" i="9"/>
  <c r="E207" i="9" s="1"/>
  <c r="G210" i="9"/>
  <c r="E210" i="9" s="1"/>
  <c r="B210" i="9" s="1"/>
  <c r="G208" i="9"/>
  <c r="E208" i="9" s="1"/>
  <c r="B208"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05" i="9"/>
  <c r="E205" i="9" s="1"/>
  <c r="B205" i="9" s="1"/>
  <c r="G180" i="9"/>
  <c r="H179" i="9"/>
  <c r="I10" i="9"/>
  <c r="G175" i="9"/>
  <c r="E175" i="9" s="1"/>
  <c r="B175" i="9" s="1"/>
  <c r="G177" i="9"/>
  <c r="E177" i="9" s="1"/>
  <c r="B177" i="9" s="1"/>
  <c r="G179" i="9"/>
  <c r="E179" i="9" s="1"/>
  <c r="B179" i="9" s="1"/>
  <c r="G206" i="9"/>
  <c r="E206" i="9" s="1"/>
  <c r="B206" i="9" s="1"/>
  <c r="G209" i="9"/>
  <c r="E209" i="9" s="1"/>
  <c r="B209" i="9" s="1"/>
  <c r="E177" i="5"/>
  <c r="B99" i="9"/>
  <c r="B107" i="9"/>
  <c r="B115" i="9"/>
  <c r="B123" i="9"/>
  <c r="B131" i="9"/>
  <c r="B139" i="9"/>
  <c r="B147" i="9"/>
  <c r="B155" i="9"/>
  <c r="B159" i="9"/>
  <c r="B167" i="9"/>
  <c r="L207" i="9"/>
  <c r="F207" i="9" s="1"/>
  <c r="G174" i="9"/>
  <c r="E174" i="9" s="1"/>
  <c r="B174" i="9" s="1"/>
  <c r="G176" i="9"/>
  <c r="E176" i="9" s="1"/>
  <c r="B176" i="9" s="1"/>
  <c r="G178" i="9"/>
  <c r="E178" i="9" s="1"/>
  <c r="B178" i="9" s="1"/>
  <c r="B279" i="9"/>
  <c r="B247" i="9"/>
  <c r="B251" i="9"/>
  <c r="B261" i="9"/>
  <c r="B267" i="9"/>
  <c r="B277" i="9"/>
  <c r="B283" i="9"/>
  <c r="B233" i="9"/>
  <c r="B238" i="9"/>
  <c r="B255" i="9"/>
  <c r="B265" i="9"/>
  <c r="B271" i="9"/>
  <c r="B281" i="9"/>
  <c r="B287" i="9"/>
  <c r="F255" i="5" l="1"/>
  <c r="E251" i="5"/>
  <c r="D1255" i="1" s="1"/>
  <c r="H1259" i="1"/>
  <c r="G642" i="1"/>
  <c r="H422" i="1"/>
  <c r="G1260" i="1"/>
  <c r="H1260" i="1"/>
  <c r="E315" i="9"/>
  <c r="B315" i="9" s="1"/>
  <c r="H1140" i="1"/>
  <c r="G1140" i="1"/>
  <c r="F135" i="5"/>
  <c r="H1040" i="1"/>
  <c r="G1040" i="1"/>
  <c r="G1024" i="1"/>
  <c r="E7" i="5"/>
  <c r="I22" i="3" s="1"/>
  <c r="G1018" i="1"/>
  <c r="H1018" i="1"/>
  <c r="F647" i="4"/>
  <c r="H1201" i="1"/>
  <c r="G1201" i="1"/>
  <c r="H19" i="9"/>
  <c r="E19" i="9" s="1"/>
  <c r="B19" i="9" s="1"/>
  <c r="B207" i="9"/>
  <c r="F228" i="9"/>
  <c r="B228" i="9" s="1"/>
  <c r="G1539" i="1"/>
  <c r="I33" i="3"/>
  <c r="D1538" i="1"/>
  <c r="I30" i="3"/>
  <c r="D1510" i="1"/>
  <c r="H190" i="1"/>
  <c r="G190" i="1"/>
  <c r="E24" i="9"/>
  <c r="B24" i="9" s="1"/>
  <c r="H150" i="1"/>
  <c r="G150" i="1"/>
  <c r="D368" i="1"/>
  <c r="E417" i="4"/>
  <c r="D412" i="1" s="1"/>
  <c r="H18" i="3"/>
  <c r="C148" i="1"/>
  <c r="D299" i="4"/>
  <c r="H22" i="3"/>
  <c r="C1012" i="1"/>
  <c r="E176" i="5"/>
  <c r="D1180" i="1" s="1"/>
  <c r="D1181" i="1"/>
  <c r="I24" i="3"/>
  <c r="E309" i="9"/>
  <c r="B309" i="9" s="1"/>
  <c r="D1431" i="1"/>
  <c r="I28" i="3"/>
  <c r="F274" i="5"/>
  <c r="C1278" i="1"/>
  <c r="G338" i="9"/>
  <c r="E338" i="9" s="1"/>
  <c r="B338" i="9" s="1"/>
  <c r="F203" i="5"/>
  <c r="C1207" i="1"/>
  <c r="E6" i="4"/>
  <c r="D3" i="1"/>
  <c r="D308" i="4"/>
  <c r="F309" i="4"/>
  <c r="C304" i="1"/>
  <c r="G503" i="1"/>
  <c r="H503" i="1"/>
  <c r="H35" i="1"/>
  <c r="G35" i="1"/>
  <c r="D45" i="8"/>
  <c r="G343" i="9" s="1"/>
  <c r="E343" i="9" s="1"/>
  <c r="C1628" i="1"/>
  <c r="E430" i="4"/>
  <c r="I1562" i="1"/>
  <c r="I1544" i="1"/>
  <c r="E180" i="9"/>
  <c r="B180" i="9" s="1"/>
  <c r="F70" i="5"/>
  <c r="D69" i="5"/>
  <c r="C1075" i="1"/>
  <c r="F129" i="6"/>
  <c r="C1525" i="1"/>
  <c r="F35" i="6"/>
  <c r="H28" i="3"/>
  <c r="C1431" i="1"/>
  <c r="D177" i="5"/>
  <c r="F147" i="5"/>
  <c r="C1152" i="1"/>
  <c r="F571" i="4"/>
  <c r="C565" i="1"/>
  <c r="F373" i="4"/>
  <c r="C368" i="1"/>
  <c r="D535" i="4"/>
  <c r="F49" i="4"/>
  <c r="C45" i="1"/>
  <c r="G259" i="1"/>
  <c r="H259" i="1"/>
  <c r="H130" i="1"/>
  <c r="G130" i="1"/>
  <c r="G496" i="1"/>
  <c r="H496" i="1"/>
  <c r="G32" i="1"/>
  <c r="H32" i="1"/>
  <c r="F82" i="4"/>
  <c r="C78" i="1"/>
  <c r="H31" i="3"/>
  <c r="C1537" i="1"/>
  <c r="F119" i="5"/>
  <c r="C1124" i="1"/>
  <c r="E316" i="9"/>
  <c r="B316" i="9" s="1"/>
  <c r="F321" i="4"/>
  <c r="C316" i="1"/>
  <c r="F251" i="5"/>
  <c r="H25" i="3"/>
  <c r="C1255" i="1"/>
  <c r="F88" i="5"/>
  <c r="C1093" i="1"/>
  <c r="F12" i="5"/>
  <c r="C1017" i="1"/>
  <c r="D360" i="4"/>
  <c r="C356" i="1"/>
  <c r="F361" i="4"/>
  <c r="E69" i="5"/>
  <c r="F202" i="4"/>
  <c r="C198" i="1"/>
  <c r="G1538" i="1"/>
  <c r="H1538" i="1"/>
  <c r="G46" i="1"/>
  <c r="H46" i="1"/>
  <c r="F164" i="4"/>
  <c r="C160" i="1"/>
  <c r="F125" i="4"/>
  <c r="C121" i="1"/>
  <c r="G1068" i="1"/>
  <c r="H1068" i="1"/>
  <c r="G103" i="1"/>
  <c r="H103" i="1"/>
  <c r="G3" i="1"/>
  <c r="H3" i="1"/>
  <c r="B346" i="9"/>
  <c r="E345" i="9"/>
  <c r="I10" i="3" s="1"/>
  <c r="C473" i="1"/>
  <c r="F479" i="4"/>
  <c r="C136" i="1"/>
  <c r="F140" i="4"/>
  <c r="I1553" i="1"/>
  <c r="I39" i="3"/>
  <c r="C1621" i="1"/>
  <c r="F597" i="4"/>
  <c r="C591" i="1"/>
  <c r="F114" i="6"/>
  <c r="H30" i="3"/>
  <c r="C1510" i="1"/>
  <c r="F431" i="4"/>
  <c r="D430" i="4"/>
  <c r="C425" i="1"/>
  <c r="F629" i="4"/>
  <c r="C623" i="1"/>
  <c r="F491" i="4"/>
  <c r="C485" i="1"/>
  <c r="F230" i="4"/>
  <c r="C226" i="1"/>
  <c r="F522" i="4"/>
  <c r="C516" i="1"/>
  <c r="E152" i="4"/>
  <c r="E141" i="6"/>
  <c r="F141" i="6" s="1"/>
  <c r="H641" i="1"/>
  <c r="G641" i="1"/>
  <c r="G79" i="1"/>
  <c r="H79" i="1"/>
  <c r="H1634" i="1"/>
  <c r="G1634" i="1"/>
  <c r="F106" i="4"/>
  <c r="C102" i="1"/>
  <c r="D6" i="4"/>
  <c r="I25" i="3" l="1"/>
  <c r="D1012" i="1"/>
  <c r="F7" i="5"/>
  <c r="E6" i="5"/>
  <c r="D1011" i="1" s="1"/>
  <c r="G344" i="9"/>
  <c r="E344" i="9" s="1"/>
  <c r="B344" i="9" s="1"/>
  <c r="K1481" i="9"/>
  <c r="G348" i="9"/>
  <c r="E348" i="9" s="1"/>
  <c r="E347" i="9" s="1"/>
  <c r="E299" i="4"/>
  <c r="F299" i="4" s="1"/>
  <c r="I18" i="3"/>
  <c r="D148" i="1"/>
  <c r="H148" i="1" s="1"/>
  <c r="G136" i="1"/>
  <c r="H136" i="1"/>
  <c r="G45" i="1"/>
  <c r="H45" i="1"/>
  <c r="E422" i="4"/>
  <c r="D2" i="1"/>
  <c r="I17" i="3"/>
  <c r="G516" i="1"/>
  <c r="H516" i="1"/>
  <c r="G485" i="1"/>
  <c r="H485" i="1"/>
  <c r="G1510" i="1"/>
  <c r="H1510" i="1"/>
  <c r="H356" i="1"/>
  <c r="G356" i="1"/>
  <c r="H565" i="1"/>
  <c r="G565" i="1"/>
  <c r="E639" i="4"/>
  <c r="D633" i="1" s="1"/>
  <c r="D424" i="1"/>
  <c r="E640" i="4"/>
  <c r="D634" i="1" s="1"/>
  <c r="G1207" i="1"/>
  <c r="H1207" i="1"/>
  <c r="G1278" i="1"/>
  <c r="H1278" i="1"/>
  <c r="D422" i="4"/>
  <c r="F6" i="4"/>
  <c r="H17" i="3"/>
  <c r="D300" i="4"/>
  <c r="C2" i="1"/>
  <c r="F360" i="4"/>
  <c r="D418" i="4"/>
  <c r="C355" i="1"/>
  <c r="G316" i="1"/>
  <c r="H316" i="1"/>
  <c r="H78" i="1"/>
  <c r="G78" i="1"/>
  <c r="F535" i="4"/>
  <c r="D640" i="4"/>
  <c r="C529" i="1"/>
  <c r="G1431" i="1"/>
  <c r="H1431" i="1"/>
  <c r="G1628" i="1"/>
  <c r="H1628" i="1"/>
  <c r="D417" i="4"/>
  <c r="F308" i="4"/>
  <c r="C303" i="1"/>
  <c r="H1012" i="1"/>
  <c r="G1012" i="1"/>
  <c r="F152" i="4"/>
  <c r="B343" i="9"/>
  <c r="H591" i="1"/>
  <c r="G591" i="1"/>
  <c r="F69" i="5"/>
  <c r="H23" i="3"/>
  <c r="C1074" i="1"/>
  <c r="G304" i="1"/>
  <c r="H304" i="1"/>
  <c r="G425" i="1"/>
  <c r="H425" i="1"/>
  <c r="G198" i="1"/>
  <c r="H198" i="1"/>
  <c r="G1093" i="1"/>
  <c r="H1093" i="1"/>
  <c r="G1124" i="1"/>
  <c r="H1124" i="1"/>
  <c r="D176" i="5"/>
  <c r="F177" i="5"/>
  <c r="H24" i="3"/>
  <c r="C1181" i="1"/>
  <c r="G1525" i="1"/>
  <c r="H1525" i="1"/>
  <c r="D6" i="5"/>
  <c r="D639" i="4"/>
  <c r="F430" i="4"/>
  <c r="C424" i="1"/>
  <c r="H1621" i="1"/>
  <c r="G1621" i="1"/>
  <c r="G473" i="1"/>
  <c r="H473" i="1"/>
  <c r="H102" i="1"/>
  <c r="G102" i="1"/>
  <c r="I31" i="3"/>
  <c r="D1537" i="1"/>
  <c r="H9" i="3" s="1"/>
  <c r="G226" i="1"/>
  <c r="H226" i="1"/>
  <c r="H623" i="1"/>
  <c r="G623" i="1"/>
  <c r="G121" i="1"/>
  <c r="H121" i="1"/>
  <c r="G160" i="1"/>
  <c r="H160" i="1"/>
  <c r="I23" i="3"/>
  <c r="D1074" i="1"/>
  <c r="G1017" i="1"/>
  <c r="H1017" i="1"/>
  <c r="G1255" i="1"/>
  <c r="H1255" i="1"/>
  <c r="G368" i="1"/>
  <c r="H368" i="1"/>
  <c r="G1152" i="1"/>
  <c r="H1152" i="1"/>
  <c r="H1075" i="1"/>
  <c r="G1075" i="1"/>
  <c r="I40" i="3"/>
  <c r="C1622" i="1"/>
  <c r="H11" i="3" s="1"/>
  <c r="D301" i="4"/>
  <c r="D423" i="4"/>
  <c r="C295" i="1"/>
  <c r="G148" i="1" l="1"/>
  <c r="H299" i="9"/>
  <c r="E342" i="9"/>
  <c r="I11" i="3" s="1"/>
  <c r="B348" i="9"/>
  <c r="H1537" i="1"/>
  <c r="G1537" i="1"/>
  <c r="E300" i="4"/>
  <c r="D296" i="1" s="1"/>
  <c r="K3" i="9"/>
  <c r="I9" i="3"/>
  <c r="F417" i="4"/>
  <c r="C412" i="1"/>
  <c r="G2" i="1"/>
  <c r="H2" i="1"/>
  <c r="D643" i="4"/>
  <c r="F422" i="4"/>
  <c r="D424" i="4"/>
  <c r="C417" i="1"/>
  <c r="E643" i="4"/>
  <c r="D417" i="1"/>
  <c r="N3" i="9"/>
  <c r="H355" i="1"/>
  <c r="G355" i="1"/>
  <c r="C296" i="1"/>
  <c r="C297" i="1"/>
  <c r="F301" i="4"/>
  <c r="F639" i="4"/>
  <c r="C633" i="1"/>
  <c r="G1181" i="1"/>
  <c r="H1181" i="1"/>
  <c r="G1074" i="1"/>
  <c r="H1074" i="1"/>
  <c r="G303" i="1"/>
  <c r="H303" i="1"/>
  <c r="G529" i="1"/>
  <c r="H529" i="1"/>
  <c r="F418" i="4"/>
  <c r="C413" i="1"/>
  <c r="D644" i="4"/>
  <c r="D425" i="4"/>
  <c r="C418" i="1"/>
  <c r="G20" i="9"/>
  <c r="G424" i="1"/>
  <c r="H424" i="1"/>
  <c r="F176" i="5"/>
  <c r="C1180" i="1"/>
  <c r="H1622" i="1"/>
  <c r="G1622" i="1"/>
  <c r="G306" i="9"/>
  <c r="E306" i="9" s="1"/>
  <c r="B306" i="9" s="1"/>
  <c r="G299" i="9"/>
  <c r="F6" i="5"/>
  <c r="C1011" i="1"/>
  <c r="C634" i="1"/>
  <c r="F640" i="4"/>
  <c r="E423" i="4"/>
  <c r="E424" i="4" s="1"/>
  <c r="D419" i="1" s="1"/>
  <c r="E301" i="4"/>
  <c r="D297" i="1" s="1"/>
  <c r="D295" i="1"/>
  <c r="H295" i="1" s="1"/>
  <c r="E299" i="9" l="1"/>
  <c r="B299" i="9" s="1"/>
  <c r="F300" i="4"/>
  <c r="H8" i="3"/>
  <c r="H1011" i="1"/>
  <c r="G1011" i="1"/>
  <c r="G1180" i="1"/>
  <c r="H1180" i="1"/>
  <c r="D646" i="4"/>
  <c r="C638" i="1"/>
  <c r="G296" i="1"/>
  <c r="H296" i="1"/>
  <c r="D645" i="4"/>
  <c r="F643" i="4"/>
  <c r="C637" i="1"/>
  <c r="G412" i="1"/>
  <c r="H412" i="1"/>
  <c r="E644" i="4"/>
  <c r="E425" i="4"/>
  <c r="D420" i="1" s="1"/>
  <c r="D418" i="1"/>
  <c r="G418" i="1" s="1"/>
  <c r="H20" i="9"/>
  <c r="E20" i="9" s="1"/>
  <c r="B20" i="9" s="1"/>
  <c r="H413" i="1"/>
  <c r="G413" i="1"/>
  <c r="H417" i="1"/>
  <c r="G417" i="1"/>
  <c r="F423" i="4"/>
  <c r="G297" i="1"/>
  <c r="H297" i="1"/>
  <c r="F424" i="4"/>
  <c r="C419" i="1"/>
  <c r="G634" i="1"/>
  <c r="H634" i="1"/>
  <c r="G295" i="1"/>
  <c r="F425" i="4"/>
  <c r="C420" i="1"/>
  <c r="H633" i="1"/>
  <c r="G633" i="1"/>
  <c r="D637" i="1"/>
  <c r="H418" i="1" l="1"/>
  <c r="H419" i="1"/>
  <c r="G419" i="1"/>
  <c r="E646" i="4"/>
  <c r="D638" i="1"/>
  <c r="H638" i="1" s="1"/>
  <c r="F644" i="4"/>
  <c r="M3" i="9"/>
  <c r="D649" i="4"/>
  <c r="C639" i="1"/>
  <c r="F646" i="4"/>
  <c r="C640" i="1"/>
  <c r="D650" i="4"/>
  <c r="E645" i="4"/>
  <c r="F645" i="4" s="1"/>
  <c r="H420" i="1"/>
  <c r="G420" i="1"/>
  <c r="H637" i="1"/>
  <c r="G637" i="1"/>
  <c r="F650" i="4" l="1"/>
  <c r="H20" i="3"/>
  <c r="C644" i="1"/>
  <c r="G638" i="1"/>
  <c r="E650" i="4"/>
  <c r="D640" i="1"/>
  <c r="G640" i="1" s="1"/>
  <c r="H334" i="9"/>
  <c r="G334" i="9"/>
  <c r="E649" i="4"/>
  <c r="D639" i="1"/>
  <c r="H639" i="1" s="1"/>
  <c r="H19" i="3"/>
  <c r="C643" i="1"/>
  <c r="E334" i="9" l="1"/>
  <c r="B334" i="9" s="1"/>
  <c r="H640" i="1"/>
  <c r="G639" i="1"/>
  <c r="D643" i="1"/>
  <c r="H643" i="1" s="1"/>
  <c r="I19" i="3"/>
  <c r="F649" i="4"/>
  <c r="G297" i="9"/>
  <c r="E297" i="9" s="1"/>
  <c r="B297" i="9" s="1"/>
  <c r="D644" i="1"/>
  <c r="H7" i="3" s="1"/>
  <c r="I20" i="3"/>
  <c r="E298" i="9" l="1"/>
  <c r="I8" i="3" s="1"/>
  <c r="G643" i="1"/>
  <c r="J3" i="9"/>
  <c r="H644" i="1"/>
  <c r="G644" i="1"/>
  <c r="G295" i="9" l="1"/>
  <c r="L293" i="9"/>
  <c r="F293" i="9" s="1"/>
  <c r="H295" i="9"/>
  <c r="G18" i="9"/>
  <c r="H18" i="9"/>
  <c r="K7" i="9"/>
  <c r="J12" i="9"/>
  <c r="J17" i="9"/>
  <c r="L16" i="9"/>
  <c r="G22" i="9"/>
  <c r="I6" i="9"/>
  <c r="K12" i="9"/>
  <c r="G17" i="9"/>
  <c r="J6" i="9"/>
  <c r="I11" i="9"/>
  <c r="H17" i="9"/>
  <c r="H22" i="9"/>
  <c r="J8" i="9"/>
  <c r="I13" i="9"/>
  <c r="I9" i="9"/>
  <c r="G15" i="9"/>
  <c r="K8" i="9"/>
  <c r="J13" i="9"/>
  <c r="I7" i="9"/>
  <c r="K13" i="9"/>
  <c r="I8" i="9"/>
  <c r="M15" i="9"/>
  <c r="I5" i="9"/>
  <c r="K11" i="9"/>
  <c r="H16" i="9"/>
  <c r="J9" i="9"/>
  <c r="H15" i="9"/>
  <c r="K9" i="9"/>
  <c r="L15" i="9"/>
  <c r="G21" i="9"/>
  <c r="K10" i="9"/>
  <c r="G16" i="9"/>
  <c r="H21" i="9"/>
  <c r="J5" i="9"/>
  <c r="K5" i="9"/>
  <c r="J10" i="9"/>
  <c r="M16" i="9"/>
  <c r="K6" i="9"/>
  <c r="J11" i="9"/>
  <c r="I17" i="9"/>
  <c r="J7" i="9"/>
  <c r="I12" i="9"/>
  <c r="E8" i="9" l="1"/>
  <c r="B8" i="9" s="1"/>
  <c r="E18" i="9"/>
  <c r="B18" i="9" s="1"/>
  <c r="E7" i="9"/>
  <c r="B7" i="9" s="1"/>
  <c r="E9" i="9"/>
  <c r="B9" i="9" s="1"/>
  <c r="E21" i="9"/>
  <c r="B21" i="9" s="1"/>
  <c r="E22" i="9"/>
  <c r="B22" i="9" s="1"/>
  <c r="E12" i="9"/>
  <c r="B12" i="9" s="1"/>
  <c r="E6" i="9"/>
  <c r="B6" i="9" s="1"/>
  <c r="B293" i="9"/>
  <c r="F23" i="9"/>
  <c r="E5" i="9"/>
  <c r="E13" i="9"/>
  <c r="B13" i="9" s="1"/>
  <c r="E11" i="9"/>
  <c r="B11" i="9" s="1"/>
  <c r="F15" i="9"/>
  <c r="E10" i="9"/>
  <c r="B10" i="9" s="1"/>
  <c r="E16" i="9"/>
  <c r="E15" i="9"/>
  <c r="E17" i="9"/>
  <c r="B17" i="9" s="1"/>
  <c r="F16" i="9"/>
  <c r="E295" i="9"/>
  <c r="B16" i="9" l="1"/>
  <c r="F14" i="9"/>
  <c r="F3" i="9" s="1"/>
  <c r="E14" i="9"/>
  <c r="I13" i="3" s="1"/>
  <c r="B15" i="9"/>
  <c r="B295" i="9"/>
  <c r="E23" i="9"/>
  <c r="I7" i="3" s="1"/>
  <c r="B5" i="9"/>
  <c r="E4" i="9"/>
  <c r="E3" i="9" l="1"/>
</calcChain>
</file>

<file path=xl/sharedStrings.xml><?xml version="1.0" encoding="utf-8"?>
<sst xmlns="http://schemas.openxmlformats.org/spreadsheetml/2006/main" count="4733" uniqueCount="3656">
  <si>
    <t>Obveznik:</t>
  </si>
  <si>
    <t>42830 - O.Š. LUKA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</si>
  <si>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</si>
  <si>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</si>
  <si>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</si>
  <si>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</si>
  <si>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</si>
  <si>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</si>
  <si>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</si>
  <si>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</si>
  <si>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</si>
  <si>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</si>
  <si>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</si>
  <si>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</si>
  <si>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</si>
  <si>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</si>
  <si>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</si>
  <si>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</si>
  <si>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</si>
  <si>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</si>
  <si>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</si>
  <si>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</si>
  <si>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</si>
  <si>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</si>
  <si>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</si>
  <si>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</si>
  <si>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</si>
  <si>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</si>
  <si>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</si>
  <si>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</si>
  <si>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</si>
  <si>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</si>
  <si>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</si>
  <si>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</si>
  <si>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</si>
  <si>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</si>
  <si>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</si>
  <si>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</si>
  <si>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</si>
  <si>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</si>
  <si>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</si>
  <si>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</si>
  <si>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</si>
  <si>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</si>
  <si>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</si>
  <si>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</si>
  <si>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</si>
  <si>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</si>
  <si>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</si>
  <si>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</si>
  <si>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</si>
  <si>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</si>
  <si>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</si>
  <si>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</si>
  <si>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</si>
  <si>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</si>
  <si>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</si>
  <si>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</si>
  <si>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</si>
  <si>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</si>
  <si>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</si>
  <si>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</si>
  <si>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</si>
  <si>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</si>
  <si>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</si>
  <si>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</si>
  <si>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</si>
  <si>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</si>
  <si>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</si>
  <si>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</si>
  <si>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</si>
  <si>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</si>
  <si>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</si>
  <si>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</si>
  <si>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</si>
  <si>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</si>
  <si>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</si>
  <si>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</si>
  <si>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</si>
  <si>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</si>
  <si>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</si>
  <si>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</si>
  <si>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</si>
  <si>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</si>
  <si>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</si>
  <si>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</si>
  <si>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</si>
  <si>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</si>
  <si>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</si>
  <si>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</si>
  <si>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</si>
  <si>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</si>
  <si>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</si>
  <si>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</si>
  <si>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</si>
  <si>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</si>
  <si>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</si>
  <si>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</si>
  <si>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</si>
  <si>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</si>
  <si>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</si>
  <si>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</si>
  <si>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</si>
  <si>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</si>
  <si>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</si>
  <si>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</si>
  <si>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</si>
  <si>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</si>
  <si>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</si>
  <si>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</si>
  <si>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</si>
  <si>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</si>
  <si>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</si>
  <si>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</si>
  <si>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</si>
  <si>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</si>
  <si>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</si>
  <si>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</si>
  <si>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</si>
  <si>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</si>
  <si>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</si>
  <si>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</si>
  <si>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</si>
  <si>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</si>
  <si>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</si>
  <si>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</si>
  <si>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</si>
  <si>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</si>
  <si>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</si>
  <si>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</si>
  <si>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</si>
  <si>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</si>
  <si>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</si>
  <si>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</si>
  <si>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</si>
  <si>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</si>
  <si>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</si>
  <si>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</si>
  <si>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</si>
  <si>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</si>
  <si>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</si>
  <si>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</si>
  <si>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</si>
  <si>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</si>
  <si>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</si>
  <si>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</si>
  <si>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</si>
  <si>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</si>
  <si>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</si>
  <si>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</si>
  <si>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</si>
  <si>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</si>
  <si>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</si>
  <si>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</si>
  <si>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</si>
  <si>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</si>
  <si>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</si>
  <si>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</si>
  <si>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</si>
  <si>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</si>
  <si>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</si>
  <si>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</si>
  <si>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</si>
  <si>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</si>
  <si>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</si>
  <si>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</si>
  <si>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</si>
  <si>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</si>
  <si>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</si>
  <si>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</si>
  <si>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</si>
  <si>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</si>
  <si>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</si>
  <si>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</si>
  <si>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</si>
  <si>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</si>
  <si>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</si>
  <si>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</si>
  <si>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</si>
  <si>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</si>
  <si>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</si>
  <si>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</si>
  <si>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</si>
  <si>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</si>
  <si>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</si>
  <si>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</si>
  <si>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</si>
  <si>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</si>
  <si>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</si>
  <si>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</si>
  <si>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</si>
  <si>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</si>
  <si>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</si>
  <si>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</si>
  <si>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</si>
  <si>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</si>
  <si>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</si>
  <si>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</si>
  <si>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</si>
  <si>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</si>
  <si>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</si>
  <si>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</si>
  <si>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</si>
  <si>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</si>
  <si>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</si>
  <si>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</si>
  <si>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</si>
  <si>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</si>
  <si>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</si>
  <si>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</si>
  <si>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</si>
  <si>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</si>
  <si>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</si>
  <si>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</si>
  <si>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</si>
  <si>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</si>
  <si>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</si>
  <si>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</si>
  <si>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</si>
  <si>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</si>
  <si>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</si>
  <si>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</si>
  <si>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</si>
  <si>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</si>
  <si>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</si>
  <si>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</si>
  <si>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</si>
  <si>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</si>
  <si>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</si>
  <si>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</si>
  <si>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</si>
  <si>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</si>
  <si>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</si>
  <si>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</si>
  <si>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</si>
  <si>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</si>
  <si>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</si>
  <si>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</si>
  <si>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</si>
  <si>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</si>
  <si>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</si>
  <si>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</si>
  <si>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</si>
  <si>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</si>
  <si>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</si>
  <si>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</si>
  <si>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</si>
  <si>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</si>
  <si>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</si>
  <si>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</si>
  <si>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</si>
  <si>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</si>
  <si>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</si>
  <si>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</si>
  <si>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</si>
  <si>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</si>
  <si>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</si>
  <si>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</si>
  <si>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</si>
  <si>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</si>
  <si>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</si>
  <si>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</si>
  <si>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</si>
  <si>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</si>
  <si>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</si>
  <si>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</si>
  <si>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</si>
  <si>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</si>
  <si>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</si>
  <si>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</si>
  <si>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</si>
  <si>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</si>
  <si>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</si>
  <si>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</si>
  <si>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</si>
  <si>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</si>
  <si>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</si>
  <si>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</si>
  <si>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</si>
  <si>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</si>
  <si>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</si>
  <si>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</si>
  <si>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</si>
  <si>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</si>
  <si>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</si>
  <si>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</si>
  <si>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</si>
  <si>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</si>
  <si>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</si>
  <si>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</si>
  <si>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</si>
  <si>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</si>
  <si>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</si>
  <si>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</si>
  <si>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</si>
  <si>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</si>
  <si>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</si>
  <si>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</si>
  <si>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</si>
  <si>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</si>
  <si>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</si>
  <si>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</si>
  <si>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</si>
  <si>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</si>
  <si>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</si>
  <si>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</si>
  <si>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</si>
  <si>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</si>
  <si>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</si>
  <si>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</si>
  <si>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</si>
  <si>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</si>
  <si>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</si>
  <si>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</si>
  <si>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</si>
  <si>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</si>
  <si>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</si>
  <si>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</si>
  <si>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</si>
  <si>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</si>
  <si>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</si>
  <si>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</si>
  <si>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</si>
  <si>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</si>
  <si>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</si>
  <si>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</si>
  <si>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</si>
  <si>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</si>
  <si>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</si>
  <si>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</si>
  <si>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</si>
  <si>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</si>
  <si>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</si>
  <si>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</si>
  <si>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</si>
  <si>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</si>
  <si>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</si>
  <si>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</si>
  <si>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</si>
  <si>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</si>
  <si>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</si>
  <si>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</si>
  <si>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</si>
  <si>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</si>
  <si>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</si>
  <si>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</si>
  <si>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</si>
  <si>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</si>
  <si>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</si>
  <si>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</si>
  <si>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</si>
  <si>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</si>
  <si>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</si>
  <si>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</si>
  <si>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</si>
  <si>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</si>
  <si>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</si>
  <si>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</si>
  <si>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</si>
  <si>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</si>
  <si>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</si>
  <si>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</si>
  <si>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</si>
  <si>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</si>
  <si>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</si>
  <si>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</si>
  <si>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</si>
  <si>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</si>
  <si>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</si>
  <si>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</si>
  <si>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</si>
  <si>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</si>
  <si>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</si>
  <si>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</si>
  <si>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</si>
  <si>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</si>
  <si>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</si>
  <si>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</si>
  <si>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</si>
  <si>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</si>
  <si>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</si>
  <si>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</si>
  <si>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</si>
  <si>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</si>
  <si>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</si>
  <si>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</si>
  <si>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</si>
  <si>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</si>
  <si>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</si>
  <si>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</si>
  <si>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</si>
  <si>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</si>
  <si>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</si>
  <si>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</si>
  <si>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</si>
  <si>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</si>
  <si>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</si>
  <si>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</si>
  <si>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</si>
  <si>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</si>
  <si>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</si>
  <si>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</si>
  <si>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</si>
  <si>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</si>
  <si>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</si>
  <si>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</si>
  <si>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</si>
  <si>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</si>
  <si>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</si>
  <si>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</si>
  <si>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</si>
  <si>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</si>
  <si>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</si>
  <si>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</si>
  <si>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</si>
  <si>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</si>
  <si>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</si>
  <si>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</si>
  <si>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</si>
  <si>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</si>
  <si>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</si>
  <si>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</si>
  <si>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</si>
  <si>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</si>
  <si>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</si>
  <si>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</si>
  <si>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</si>
  <si>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</si>
  <si>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</si>
  <si>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</si>
  <si>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</si>
  <si>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</si>
  <si>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</si>
  <si>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</si>
  <si>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</si>
  <si>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</si>
  <si>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</si>
  <si>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</si>
  <si>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</si>
  <si>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</si>
  <si>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</si>
  <si>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</si>
  <si>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</si>
  <si>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</si>
  <si>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</si>
  <si>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</si>
  <si>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</si>
  <si>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</si>
  <si>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</si>
  <si>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</si>
  <si>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</si>
  <si>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</si>
  <si>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</si>
  <si>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</si>
  <si>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</si>
  <si>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</si>
  <si>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</si>
  <si>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</si>
  <si>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</si>
  <si>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</si>
  <si>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</si>
  <si>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</si>
  <si>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</si>
  <si>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</si>
  <si>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</si>
  <si>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</si>
  <si>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</si>
  <si>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</si>
  <si>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</si>
  <si>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</si>
  <si>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</si>
  <si>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</si>
  <si>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</si>
  <si>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</si>
  <si>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</si>
  <si>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</si>
  <si>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</si>
  <si>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</si>
  <si>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</si>
  <si>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</si>
  <si>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</si>
  <si>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</si>
  <si>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</si>
  <si>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</si>
  <si>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</si>
  <si>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</si>
  <si>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</si>
  <si>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</si>
  <si>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</si>
  <si>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</si>
  <si>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</si>
  <si>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</si>
  <si>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</si>
  <si>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</si>
  <si>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</si>
  <si>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</si>
  <si>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</si>
  <si>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</si>
  <si>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</si>
  <si>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</si>
  <si>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</si>
  <si>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</si>
  <si>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</si>
  <si>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</si>
  <si>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</si>
  <si>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</si>
  <si>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</si>
  <si>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</si>
  <si>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</si>
  <si>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</si>
  <si>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</si>
  <si>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</si>
  <si>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</si>
  <si>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</si>
  <si>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</si>
  <si>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</si>
  <si>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</si>
  <si>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</si>
  <si>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</si>
  <si>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</si>
  <si>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</si>
  <si>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</si>
  <si>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</si>
  <si>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</si>
  <si>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</si>
  <si>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</si>
  <si>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</si>
  <si>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</si>
  <si>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</si>
  <si>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</si>
  <si>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</si>
  <si>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</si>
  <si>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</si>
  <si>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</si>
  <si>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</si>
  <si>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</si>
  <si>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</si>
  <si>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</si>
  <si>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</si>
  <si>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</si>
  <si>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</si>
  <si>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</si>
  <si>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</si>
  <si>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</si>
  <si>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</si>
  <si>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</si>
  <si>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</si>
  <si>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</si>
  <si>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</si>
  <si>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</si>
  <si>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</si>
  <si>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</si>
  <si>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</si>
  <si>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</si>
  <si>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</si>
  <si>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</si>
  <si>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</si>
  <si>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</si>
  <si>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</si>
  <si>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</si>
  <si>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</si>
  <si>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</si>
  <si>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</si>
  <si>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</si>
  <si>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</si>
  <si>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</si>
  <si>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</si>
  <si>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</si>
  <si>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</si>
  <si>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</si>
  <si>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</si>
  <si>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</si>
  <si>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</si>
  <si>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</si>
  <si>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</si>
  <si>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</si>
  <si>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</si>
  <si>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</si>
  <si>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</si>
  <si>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</si>
  <si>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</si>
  <si>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</si>
  <si>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</si>
  <si>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</si>
  <si>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</si>
  <si>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</si>
  <si>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</si>
  <si>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</si>
  <si>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</si>
  <si>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</si>
  <si>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</si>
  <si>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</si>
  <si>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</si>
  <si>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</si>
  <si>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</si>
  <si>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</si>
  <si>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</si>
  <si>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</si>
  <si>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</si>
  <si>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</si>
  <si>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</si>
  <si>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</si>
  <si>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</si>
  <si>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</si>
  <si>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</si>
  <si>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</si>
  <si>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</si>
  <si>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</si>
  <si>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</si>
  <si>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</si>
  <si>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</si>
  <si>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</si>
  <si>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</si>
  <si>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</si>
  <si>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</si>
  <si>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</si>
  <si>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</si>
  <si>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</si>
  <si>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</si>
  <si>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</si>
  <si>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</si>
  <si>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</si>
  <si>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</si>
  <si>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</si>
  <si>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</si>
  <si>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</si>
  <si>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</si>
  <si>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</si>
  <si>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</si>
  <si>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</si>
  <si>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</si>
  <si>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</si>
  <si>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</si>
  <si>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</si>
  <si>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</si>
  <si>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</si>
  <si>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</si>
  <si>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</si>
  <si>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</si>
  <si>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</si>
  <si>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</si>
  <si>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</si>
  <si>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</si>
  <si>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</si>
  <si>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</si>
  <si>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</si>
  <si>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</si>
  <si>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</si>
  <si>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</si>
  <si>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</si>
  <si>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</si>
  <si>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</si>
  <si>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</si>
  <si>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</si>
  <si>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</si>
  <si>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</si>
  <si>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</si>
  <si>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</si>
  <si>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</si>
  <si>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</si>
  <si>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</si>
  <si>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</si>
  <si>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</si>
  <si>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</si>
  <si>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</si>
  <si>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</si>
  <si>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</si>
  <si>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</si>
  <si>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</si>
  <si>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</si>
  <si>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</si>
  <si>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</si>
  <si>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</si>
  <si>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</si>
  <si>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</si>
  <si>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</si>
  <si>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</si>
  <si>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</si>
  <si>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</si>
  <si>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</si>
  <si>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</si>
  <si>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</si>
  <si>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</si>
  <si>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</si>
  <si>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</si>
  <si>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</si>
  <si>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</si>
  <si>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</si>
  <si>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</si>
  <si>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</si>
  <si>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</si>
  <si>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</si>
  <si>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</si>
  <si>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</si>
  <si>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</si>
  <si>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</si>
  <si>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</si>
  <si>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</si>
  <si>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</si>
  <si>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</si>
  <si>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</si>
  <si>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</si>
  <si>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</si>
  <si>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</si>
  <si>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</si>
  <si>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</si>
  <si>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</si>
  <si>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</si>
  <si>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</si>
  <si>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</si>
  <si>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</si>
  <si>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</si>
  <si>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</si>
  <si>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</si>
  <si>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</si>
  <si>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</si>
  <si>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</si>
  <si>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</si>
  <si>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</si>
  <si>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</si>
  <si>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</si>
  <si>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</si>
  <si>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</si>
  <si>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</si>
  <si>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</si>
  <si>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</si>
  <si>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</si>
  <si>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</si>
  <si>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</si>
  <si>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</si>
  <si>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</si>
  <si>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</si>
  <si>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</si>
  <si>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</si>
  <si>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</si>
  <si>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</si>
  <si>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</si>
  <si>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</si>
  <si>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</si>
  <si>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</si>
  <si>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</si>
  <si>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</si>
  <si>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</si>
  <si>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</si>
  <si>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</si>
  <si>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</si>
  <si>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</si>
  <si>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</si>
  <si>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</si>
  <si>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</si>
  <si>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</si>
  <si>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</si>
  <si>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</si>
  <si>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</si>
  <si>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</si>
  <si>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</si>
  <si>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</si>
  <si>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</si>
  <si>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</si>
  <si>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</si>
  <si>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</si>
  <si>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</si>
  <si>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</si>
  <si>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</si>
  <si>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</si>
  <si>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</si>
  <si>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</si>
  <si>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</si>
  <si>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</si>
  <si>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</si>
  <si>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</si>
  <si>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</si>
  <si>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</si>
  <si>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</si>
  <si>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</si>
  <si>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</si>
  <si>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</si>
  <si>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</si>
  <si>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</si>
  <si>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</si>
  <si>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</si>
  <si>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</si>
  <si>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</si>
  <si>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</si>
  <si>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</si>
  <si>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</si>
  <si>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</si>
  <si>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</si>
  <si>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</si>
  <si>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</si>
  <si>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</si>
  <si>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</si>
  <si>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</si>
  <si>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</si>
  <si>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</si>
  <si>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</si>
  <si>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</si>
  <si>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</si>
  <si>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</si>
  <si>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</si>
  <si>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</si>
  <si>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</si>
  <si>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</si>
  <si>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</si>
  <si>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</si>
  <si>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</si>
  <si>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</si>
  <si>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</si>
  <si>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</si>
  <si>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</si>
  <si>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</si>
  <si>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</si>
  <si>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</si>
  <si>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</si>
  <si>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</si>
  <si>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</si>
  <si>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</si>
  <si>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</si>
  <si>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</si>
  <si>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</si>
  <si>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</si>
  <si>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</si>
  <si>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</si>
  <si>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</si>
  <si>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</si>
  <si>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</si>
  <si>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</si>
  <si>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</si>
  <si>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</si>
  <si>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</si>
  <si>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</si>
  <si>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</si>
  <si>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</si>
  <si>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</si>
  <si>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</si>
  <si>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</si>
  <si>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</si>
  <si>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</si>
  <si>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</si>
  <si>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</si>
  <si>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</si>
  <si>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</si>
  <si>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</si>
  <si>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</si>
  <si>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</si>
  <si>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</si>
  <si>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</si>
  <si>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</si>
  <si>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</si>
  <si>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</si>
  <si>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</si>
  <si>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</si>
  <si>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</si>
  <si>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</si>
  <si>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</si>
  <si>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</si>
  <si>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</si>
  <si>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</si>
  <si>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</si>
  <si>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</si>
  <si>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</si>
  <si>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</si>
  <si>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</si>
  <si>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</si>
  <si>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</si>
  <si>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</si>
  <si>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</si>
  <si>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</si>
  <si>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</si>
  <si>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</si>
  <si>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</si>
  <si>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</si>
  <si>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</si>
  <si>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</si>
  <si>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</si>
  <si>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</si>
  <si>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</si>
  <si>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</si>
  <si>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</si>
  <si>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</si>
  <si>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</si>
  <si>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</si>
  <si>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</si>
  <si>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</si>
  <si>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</si>
  <si>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</si>
  <si>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</si>
  <si>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</si>
  <si>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</si>
  <si>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</si>
  <si>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</si>
  <si>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</si>
  <si>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</si>
  <si>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</si>
  <si>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</si>
  <si>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</si>
  <si>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</si>
  <si>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</si>
  <si>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</si>
  <si>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</si>
  <si>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</si>
  <si>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</si>
  <si>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</si>
  <si>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</si>
  <si>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</si>
  <si>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</si>
  <si>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</si>
  <si>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</si>
  <si>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</si>
  <si>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</si>
  <si>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</si>
  <si>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</si>
  <si>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</si>
  <si>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</si>
  <si>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</si>
  <si>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</si>
  <si>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</si>
  <si>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</si>
  <si>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</si>
  <si>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</si>
  <si>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</si>
  <si>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</si>
  <si>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</si>
  <si>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</si>
  <si>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</si>
  <si>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</si>
  <si>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</si>
  <si>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</si>
  <si>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</si>
  <si>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</si>
  <si>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</si>
  <si>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</si>
  <si>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</si>
  <si>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</si>
  <si>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</si>
  <si>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</si>
  <si>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</si>
  <si>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</si>
  <si>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</si>
  <si>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</si>
  <si>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</si>
  <si>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</si>
  <si>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</si>
  <si>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</si>
  <si>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</si>
  <si>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</si>
  <si>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</si>
  <si>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</si>
  <si>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</si>
  <si>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</si>
  <si>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</si>
  <si>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</si>
  <si>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</si>
  <si>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</si>
  <si>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</si>
  <si>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</si>
  <si>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</si>
  <si>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</si>
  <si>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</si>
  <si>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</si>
  <si>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</si>
  <si>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</si>
  <si>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</si>
  <si>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</si>
  <si>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</si>
  <si>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</si>
  <si>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</si>
  <si>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</si>
  <si>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</si>
  <si>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</si>
  <si>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</si>
  <si>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</si>
  <si>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</si>
  <si>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</si>
  <si>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</si>
  <si>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</si>
  <si>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</si>
  <si>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</si>
  <si>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</si>
  <si>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</si>
  <si>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</si>
  <si>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</si>
  <si>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</si>
  <si>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</si>
  <si>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</si>
  <si>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</si>
  <si>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</si>
  <si>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</si>
  <si>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</si>
  <si>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</si>
  <si>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</si>
  <si>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</si>
  <si>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</si>
  <si>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</si>
  <si>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</si>
  <si>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</si>
  <si>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</si>
  <si>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</si>
  <si>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</si>
  <si>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</si>
  <si>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</si>
  <si>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</si>
  <si>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</si>
  <si>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</si>
  <si>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</si>
  <si>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</si>
  <si>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</si>
  <si>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</si>
  <si>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</si>
  <si>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</si>
  <si>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</si>
  <si>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</si>
  <si>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</si>
  <si>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</si>
  <si>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</si>
  <si>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</si>
  <si>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</si>
  <si>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</si>
  <si>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</si>
  <si>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</si>
  <si>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</si>
  <si>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</si>
  <si>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</si>
  <si>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</si>
  <si>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</si>
  <si>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</si>
  <si>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</si>
  <si>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</si>
  <si>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</si>
  <si>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</si>
  <si>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</si>
  <si>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</si>
  <si>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</si>
  <si>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</si>
  <si>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</si>
  <si>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</si>
  <si>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</si>
  <si>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</si>
  <si>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</si>
  <si>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</si>
  <si>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</si>
  <si>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</si>
  <si>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</si>
  <si>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</si>
  <si>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</si>
  <si>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</si>
  <si>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</si>
  <si>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</si>
  <si>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</si>
  <si>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</si>
  <si>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</si>
  <si>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</si>
  <si>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</si>
  <si>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</si>
  <si>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</si>
  <si>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</si>
  <si>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</si>
  <si>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</si>
  <si>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</si>
  <si>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</si>
  <si>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</si>
  <si>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</si>
  <si>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</si>
  <si>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</si>
  <si>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</si>
  <si>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</si>
  <si>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</si>
  <si>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</si>
  <si>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</si>
  <si>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</si>
  <si>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</si>
  <si>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</si>
  <si>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</si>
  <si>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</si>
  <si>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</si>
  <si>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</si>
  <si>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</si>
  <si>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</si>
  <si>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</si>
  <si>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</si>
  <si>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</si>
  <si>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</si>
  <si>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</si>
  <si>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</si>
  <si>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</si>
  <si>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</si>
  <si>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</si>
  <si>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</si>
  <si>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</si>
  <si>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</si>
  <si>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</si>
  <si>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</si>
  <si>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</si>
  <si>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</si>
  <si>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</si>
  <si>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</si>
  <si>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</si>
  <si>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</si>
  <si>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</si>
  <si>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</si>
  <si>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</si>
  <si>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</si>
  <si>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</si>
  <si>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</si>
  <si>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</si>
  <si>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</si>
  <si>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</si>
  <si>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</si>
  <si>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</si>
  <si>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</si>
  <si>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</si>
  <si>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</si>
  <si>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</si>
  <si>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</si>
  <si>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</si>
  <si>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</si>
  <si>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</si>
  <si>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</si>
  <si>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</si>
  <si>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</si>
  <si>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</si>
  <si>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</si>
  <si>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</si>
  <si>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</si>
  <si>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</si>
  <si>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</si>
  <si>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</si>
  <si>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</si>
  <si>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</si>
  <si>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</si>
  <si>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</si>
  <si>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</si>
  <si>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</si>
  <si>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</si>
  <si>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</si>
  <si>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</si>
  <si>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</si>
  <si>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</si>
  <si>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</si>
  <si>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</si>
  <si>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</si>
  <si>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</si>
  <si>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</si>
  <si>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</si>
  <si>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</si>
  <si>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</si>
  <si>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</si>
  <si>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</si>
  <si>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</si>
  <si>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</si>
  <si>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</si>
  <si>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</si>
  <si>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</si>
  <si>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</si>
  <si>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</si>
  <si>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</si>
  <si>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</si>
  <si>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</si>
  <si>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</si>
  <si>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</si>
  <si>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</si>
  <si>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</si>
  <si>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</si>
  <si>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</si>
  <si>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</si>
  <si>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</si>
  <si>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</si>
  <si>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</si>
  <si>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</si>
  <si>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</si>
  <si>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</si>
  <si>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</si>
  <si>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</si>
  <si>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</si>
  <si>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</si>
  <si>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</si>
  <si>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</si>
  <si>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</si>
  <si>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</si>
  <si>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</si>
  <si>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</si>
  <si>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</si>
  <si>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</si>
  <si>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</si>
  <si>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</si>
  <si>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</si>
  <si>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</si>
  <si>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</si>
  <si>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</si>
  <si>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</si>
  <si>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</si>
  <si>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</si>
  <si>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</si>
  <si>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</si>
  <si>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</si>
  <si>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</si>
  <si>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</si>
  <si>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</si>
  <si>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</si>
  <si>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</si>
  <si>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</si>
  <si>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</si>
  <si>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</si>
  <si>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</si>
  <si>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</si>
  <si>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</si>
  <si>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</si>
  <si>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</si>
  <si>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</si>
  <si>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</si>
  <si>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</si>
  <si>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</si>
  <si>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</si>
  <si>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</si>
  <si>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</si>
  <si>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</si>
  <si>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</si>
  <si>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</si>
  <si>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</si>
  <si>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</si>
  <si>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</si>
  <si>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</si>
  <si>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</si>
  <si>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</si>
  <si>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</si>
  <si>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</si>
  <si>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</si>
  <si>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</si>
  <si>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</si>
  <si>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</si>
  <si>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</si>
  <si>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</si>
  <si>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</si>
  <si>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</si>
  <si>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</si>
  <si>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</si>
  <si>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</si>
  <si>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</si>
  <si>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</si>
  <si>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</si>
  <si>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</si>
  <si>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</si>
  <si>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</si>
  <si>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</si>
  <si>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</si>
  <si>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</si>
  <si>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</si>
  <si>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</si>
  <si>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</si>
  <si>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</si>
  <si>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</si>
  <si>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</si>
  <si>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</si>
  <si>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</si>
  <si>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</si>
  <si>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</si>
  <si>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</si>
  <si>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</si>
  <si>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</si>
  <si>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</si>
  <si>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</si>
  <si>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</si>
  <si>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</si>
  <si>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</si>
  <si>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</si>
  <si>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</si>
  <si>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</si>
  <si>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</si>
  <si>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</si>
  <si>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</si>
  <si>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</si>
  <si>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</si>
  <si>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</si>
  <si>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</si>
  <si>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</si>
  <si>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</si>
  <si>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</si>
  <si>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</si>
  <si>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</si>
  <si>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</si>
  <si>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</si>
  <si>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</si>
  <si>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</si>
  <si>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</si>
  <si>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</si>
  <si>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</si>
  <si>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</si>
  <si>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</si>
  <si>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</si>
  <si>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</si>
  <si>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</si>
  <si>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</si>
  <si>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</si>
  <si>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</si>
  <si>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</si>
  <si>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</si>
  <si>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</si>
  <si>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</si>
  <si>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</si>
  <si>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</si>
  <si>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</si>
  <si>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</si>
  <si>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</si>
  <si>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</si>
  <si>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</si>
  <si>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</si>
  <si>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</si>
  <si>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</si>
  <si>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</si>
  <si>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</si>
  <si>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</si>
  <si>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</si>
  <si>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</si>
  <si>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</si>
  <si>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</si>
  <si>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</si>
  <si>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</si>
  <si>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</si>
  <si>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</si>
  <si>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</si>
  <si>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</si>
  <si>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</si>
  <si>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</si>
  <si>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</si>
  <si>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</si>
  <si>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</si>
  <si>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</si>
  <si>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</si>
  <si>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</si>
  <si>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</si>
  <si>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</si>
  <si>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</si>
  <si>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</si>
  <si>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</si>
  <si>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</si>
  <si>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</si>
  <si>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</si>
  <si>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</si>
  <si>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</si>
  <si>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</si>
  <si>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</si>
  <si>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</si>
  <si>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</si>
  <si>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</si>
  <si>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</si>
  <si>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</si>
  <si>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</si>
  <si>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</si>
  <si>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</si>
  <si>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</si>
  <si>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</si>
  <si>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</si>
  <si>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</si>
  <si>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</si>
  <si>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</si>
  <si>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</si>
  <si>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</si>
  <si>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</si>
  <si>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</si>
  <si>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</si>
  <si>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</si>
  <si>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</si>
  <si>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</si>
  <si>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</si>
  <si>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</si>
  <si>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</si>
  <si>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</si>
  <si>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</si>
  <si>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</si>
  <si>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</si>
  <si>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</si>
  <si>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</si>
  <si>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</si>
  <si>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</si>
  <si>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</si>
  <si>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</si>
  <si>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</si>
  <si>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</si>
  <si>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</si>
  <si>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</si>
  <si>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</si>
  <si>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</si>
  <si>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</si>
  <si>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</si>
  <si>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</si>
  <si>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</si>
  <si>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</si>
  <si>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</si>
  <si>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</si>
  <si>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</si>
  <si>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</si>
  <si>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</si>
  <si>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</si>
  <si>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</si>
  <si>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</si>
  <si>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</si>
  <si>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</si>
  <si>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</si>
  <si>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</si>
  <si>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</si>
  <si>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</si>
  <si>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</si>
  <si>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</si>
  <si>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</si>
  <si>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</si>
  <si>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</si>
  <si>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</si>
  <si>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</si>
  <si>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</si>
  <si>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</si>
  <si>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</si>
  <si>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</si>
  <si>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</si>
  <si>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</si>
  <si>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</si>
  <si>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</si>
  <si>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</si>
  <si>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</si>
  <si>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</si>
  <si>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</si>
  <si>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</si>
  <si>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</si>
  <si>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</si>
  <si>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</si>
  <si>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</si>
  <si>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</si>
  <si>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</si>
  <si>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</si>
  <si>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</si>
  <si>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</si>
  <si>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</si>
  <si>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</si>
  <si>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</si>
  <si>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</si>
  <si>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</si>
  <si>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</si>
  <si>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</si>
  <si>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</si>
  <si>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</si>
  <si>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</si>
  <si>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</si>
  <si>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</si>
  <si>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</si>
  <si>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</si>
  <si>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</si>
  <si>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</si>
  <si>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</si>
  <si>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</si>
  <si>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</si>
  <si>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</si>
  <si>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</si>
  <si>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</si>
  <si>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</si>
  <si>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</si>
  <si>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</si>
  <si>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</si>
  <si>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</si>
  <si>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</si>
  <si>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</si>
  <si>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</si>
  <si>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</si>
  <si>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</si>
  <si>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</si>
  <si>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</si>
  <si>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</si>
  <si>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</si>
  <si>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</si>
  <si>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</si>
  <si>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</si>
  <si>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</si>
  <si>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</si>
  <si>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</si>
  <si>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</si>
  <si>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</si>
  <si>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</si>
  <si>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</si>
  <si>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</si>
  <si>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</si>
  <si>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</si>
  <si>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</si>
  <si>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</si>
  <si>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</si>
  <si>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</si>
  <si>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</si>
  <si>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</si>
  <si>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</si>
  <si>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</si>
  <si>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</si>
  <si>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</si>
  <si>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</si>
  <si>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</si>
  <si>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</si>
  <si>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</si>
  <si>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</si>
  <si>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</si>
  <si>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</si>
  <si>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</si>
  <si>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</si>
  <si>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</si>
  <si>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</si>
  <si>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</si>
  <si>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</si>
  <si>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</si>
  <si>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</si>
  <si>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</si>
  <si>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</si>
  <si>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</si>
  <si>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</si>
  <si>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</si>
  <si>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</si>
  <si>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</si>
  <si>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</si>
  <si>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</si>
  <si>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</si>
  <si>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</si>
  <si>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</si>
  <si>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</si>
  <si>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</si>
  <si>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</si>
  <si>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</si>
  <si>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</si>
  <si>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</si>
  <si>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</si>
  <si>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</si>
  <si>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</si>
  <si>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</si>
  <si>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</si>
  <si>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</si>
  <si>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</si>
  <si>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</si>
  <si>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</si>
  <si>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</si>
  <si>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</si>
  <si>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</si>
  <si>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</si>
  <si>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</si>
  <si>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</si>
  <si>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</si>
  <si>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</si>
  <si>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</si>
  <si>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</si>
  <si>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</si>
  <si>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</si>
  <si>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</si>
  <si>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</si>
  <si>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</si>
  <si>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</si>
  <si>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</si>
  <si>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</si>
  <si>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</si>
  <si>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</si>
  <si>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</si>
  <si>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</si>
  <si>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</si>
  <si>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</si>
  <si>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</si>
  <si>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</si>
  <si>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</si>
  <si>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</si>
  <si>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</si>
  <si>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</si>
  <si>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</si>
  <si>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</si>
  <si>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</si>
  <si>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</si>
  <si>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</si>
  <si>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</si>
  <si>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</si>
  <si>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</si>
  <si>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</si>
  <si>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</si>
  <si>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</si>
  <si>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</si>
  <si>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</si>
  <si>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</si>
  <si>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</si>
  <si>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</si>
  <si>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</si>
  <si>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</si>
  <si>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</si>
  <si>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</si>
  <si>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</si>
  <si>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</si>
  <si>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</si>
  <si>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</si>
  <si>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</si>
  <si>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</si>
  <si>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</si>
  <si>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</si>
  <si>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</si>
  <si>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</si>
  <si>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</si>
  <si>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</si>
  <si>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</si>
  <si>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</si>
  <si>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</si>
  <si>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</si>
  <si>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</si>
  <si>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</si>
  <si>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</si>
  <si>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</si>
  <si>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</si>
  <si>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</si>
  <si>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</si>
  <si>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</si>
  <si>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</si>
  <si>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</si>
  <si>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</si>
  <si>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</si>
  <si>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</si>
  <si>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</si>
  <si>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</si>
  <si>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</si>
  <si>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</si>
  <si>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</si>
  <si>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</si>
  <si>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</si>
  <si>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</si>
  <si>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</si>
  <si>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</si>
  <si>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</si>
  <si>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</si>
  <si>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</si>
  <si>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</si>
  <si>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</si>
  <si>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</si>
  <si>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</si>
  <si>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</si>
  <si>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</si>
  <si>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</si>
  <si>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</si>
  <si>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</si>
  <si>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</si>
  <si>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</si>
  <si>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</si>
  <si>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</si>
  <si>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</si>
  <si>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</si>
  <si>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</si>
  <si>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</si>
  <si>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</si>
  <si>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</si>
  <si>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</si>
  <si>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</si>
  <si>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</si>
  <si>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</si>
  <si>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</si>
  <si>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</si>
  <si>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</si>
  <si>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</si>
  <si>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</si>
  <si>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</si>
  <si>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</si>
  <si>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</si>
  <si>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</si>
  <si>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</si>
  <si>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</si>
  <si>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</si>
  <si>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</si>
  <si>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</si>
  <si>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</si>
  <si>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</si>
  <si>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</si>
  <si>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</si>
  <si>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</si>
  <si>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</si>
  <si>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</si>
  <si>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</si>
  <si>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</si>
  <si>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</si>
  <si>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</si>
  <si>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</si>
  <si>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</si>
  <si>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</si>
  <si>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</si>
  <si>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</si>
  <si>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</si>
  <si>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</si>
  <si>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</si>
  <si>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</si>
  <si>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</si>
  <si>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</si>
  <si>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</si>
  <si>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</si>
  <si>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</si>
  <si>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</si>
  <si>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</si>
  <si>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</si>
  <si>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</si>
  <si>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</si>
  <si>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</si>
  <si>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</si>
  <si>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</si>
  <si>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</si>
  <si>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</si>
  <si>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</si>
  <si>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</si>
  <si>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</si>
  <si>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</si>
  <si>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</si>
  <si>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</si>
  <si>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</si>
  <si>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</si>
  <si>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</si>
  <si>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</si>
  <si>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</si>
  <si>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</si>
  <si>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</si>
  <si>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</si>
  <si>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</si>
  <si>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</si>
  <si>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</si>
  <si>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</si>
  <si>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</si>
  <si>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</si>
  <si>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</si>
  <si>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</si>
  <si>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</si>
  <si>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</si>
  <si>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</si>
  <si>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</si>
  <si>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</si>
  <si>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</si>
  <si>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</si>
  <si>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</si>
  <si>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</si>
  <si>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</si>
  <si>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</si>
  <si>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</si>
  <si>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</si>
  <si>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</si>
  <si>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</si>
  <si>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</si>
  <si>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</si>
  <si>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</si>
  <si>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</si>
  <si>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</si>
  <si>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</si>
  <si>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</si>
  <si>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</si>
  <si>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</si>
  <si>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</si>
  <si>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</si>
  <si>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</si>
  <si>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</si>
  <si>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</si>
  <si>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</si>
  <si>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</si>
  <si>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</si>
  <si>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</si>
  <si>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</si>
  <si>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</si>
  <si>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</si>
  <si>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</si>
  <si>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</si>
  <si>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</si>
  <si>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</si>
  <si>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</si>
  <si>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</si>
  <si>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</si>
  <si>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</si>
  <si>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</si>
  <si>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</si>
  <si>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</si>
  <si>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</si>
  <si>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</si>
  <si>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</si>
  <si>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</si>
  <si>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</si>
  <si>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</si>
  <si>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</si>
  <si>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</si>
  <si>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</si>
  <si>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</si>
  <si>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</si>
  <si>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</si>
  <si>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</si>
  <si>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</si>
  <si>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</si>
  <si>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</si>
  <si>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</si>
  <si>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</si>
  <si>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</si>
  <si>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</si>
  <si>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</si>
  <si>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</si>
  <si>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</si>
  <si>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</si>
  <si>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</si>
  <si>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</si>
  <si>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</si>
  <si>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</si>
  <si>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</si>
  <si>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</si>
  <si>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</si>
  <si>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</si>
  <si>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</si>
  <si>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</si>
  <si>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</si>
  <si>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</si>
  <si>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</si>
  <si>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</si>
  <si>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</si>
  <si>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</si>
  <si>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</si>
  <si>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</si>
  <si>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</si>
  <si>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</si>
  <si>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</si>
  <si>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</si>
  <si>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</si>
  <si>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</si>
  <si>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</si>
  <si>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</si>
  <si>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</si>
  <si>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</si>
  <si>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</si>
  <si>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</si>
  <si>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</si>
  <si>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</si>
  <si>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</si>
  <si>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</si>
  <si>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</si>
  <si>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</si>
  <si>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</si>
  <si>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</si>
  <si>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</si>
  <si>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</si>
  <si>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</si>
  <si>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</si>
  <si>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</si>
  <si>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</si>
  <si>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</si>
  <si>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</si>
  <si>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</si>
  <si>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</si>
  <si>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</si>
  <si>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</si>
  <si>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</si>
  <si>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</si>
  <si>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</si>
  <si>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</si>
  <si>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</si>
  <si>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</si>
  <si>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</si>
  <si>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</si>
  <si>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</si>
  <si>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</si>
  <si>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</si>
  <si>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</si>
  <si>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</si>
  <si>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</si>
  <si>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</si>
  <si>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</si>
  <si>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</si>
  <si>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</si>
  <si>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</si>
  <si>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</si>
  <si>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</si>
  <si>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</si>
  <si>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</si>
  <si>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</si>
  <si>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</si>
  <si>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</si>
  <si>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</si>
  <si>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</si>
  <si>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</si>
  <si>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</si>
  <si>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</si>
  <si>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</si>
  <si>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</si>
  <si>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</si>
  <si>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</si>
  <si>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</si>
  <si>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</si>
  <si>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</si>
  <si>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</si>
  <si>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</si>
  <si>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</si>
  <si>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</si>
  <si>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</si>
  <si>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</si>
  <si>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</si>
  <si>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</si>
  <si>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</si>
  <si>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</si>
  <si>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</si>
  <si>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</si>
  <si>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</si>
  <si>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</si>
  <si>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</si>
  <si>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</si>
  <si>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</si>
  <si>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</si>
  <si>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</si>
  <si>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</si>
  <si>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</si>
  <si>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</si>
  <si>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</si>
  <si>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</si>
  <si>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</si>
  <si>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</si>
  <si>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</si>
  <si>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</si>
  <si>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</si>
  <si>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</si>
  <si>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</si>
  <si>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</si>
  <si>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</si>
  <si>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</si>
  <si>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</si>
  <si>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</si>
  <si>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</si>
  <si>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</si>
  <si>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</si>
  <si>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</si>
  <si>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</si>
  <si>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</si>
  <si>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</si>
  <si>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</si>
  <si>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</si>
  <si>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</si>
  <si>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</si>
  <si>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</si>
  <si>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</si>
  <si>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</si>
  <si>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</si>
  <si>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</si>
  <si>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</si>
  <si>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</si>
  <si>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</si>
  <si>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</si>
  <si>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</si>
  <si>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</si>
  <si>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</si>
  <si>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</si>
  <si>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</si>
  <si>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</si>
  <si>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</si>
  <si>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</si>
  <si>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</si>
  <si>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</si>
  <si>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</si>
  <si>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</si>
  <si>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</si>
  <si>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</si>
  <si>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</si>
  <si>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</si>
  <si>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</si>
  <si>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</si>
  <si>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</si>
  <si>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</si>
  <si>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</si>
  <si>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</si>
  <si>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</si>
  <si>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</si>
  <si>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</si>
  <si>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</si>
  <si>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</si>
  <si>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</si>
  <si>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</si>
  <si>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</si>
  <si>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</si>
  <si>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</si>
  <si>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</si>
  <si>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</si>
  <si>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</si>
  <si>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</si>
  <si>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</si>
  <si>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</si>
  <si>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</si>
  <si>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</si>
  <si>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</si>
  <si>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</si>
  <si>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</si>
  <si>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</si>
  <si>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</si>
  <si>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</si>
  <si>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LUKA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</si>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</sst>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3694581.74</v>
      </c>
      <c r="D2" s="7">
        <f>'PR-RAS'!E6</f>
        <v>4274975.72</v>
      </c>
      <c r="E2" s="7">
        <v>0</v>
      </c>
      <c r="F2" s="7">
        <v>0</v>
      </c>
      <c r="G2" s="8">
        <f t="shared" ref="G2:G274" si="0">(B2/1000)*(C2*1+D2*2)</f>
        <v>12244.53318</v>
      </c>
      <c r="H2" s="8">
        <f t="shared" ref="H2:H274" si="1">ABS(C2-ROUND(C2,0))+ABS(D2-ROUND(D2,0))</f>
        <v>0.5400000000372529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2947650.06</v>
      </c>
      <c r="D45" s="2">
        <f>'PR-RAS'!E49</f>
        <v>3215101.5300000003</v>
      </c>
      <c r="E45" s="2">
        <v>0</v>
      </c>
      <c r="F45" s="2">
        <v>0</v>
      </c>
      <c r="G45" s="3">
        <f t="shared" si="0"/>
        <v>412625.53728000005</v>
      </c>
      <c r="H45" s="3">
        <f t="shared" si="1"/>
        <v>0.52999999979510903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2790353.45</v>
      </c>
      <c r="D64" s="2">
        <f>'PR-RAS'!E68</f>
        <v>2953196.31</v>
      </c>
      <c r="E64" s="2">
        <v>0</v>
      </c>
      <c r="F64" s="2">
        <v>0</v>
      </c>
      <c r="G64" s="3">
        <f t="shared" si="0"/>
        <v>547895.00241000007</v>
      </c>
      <c r="H64" s="3">
        <f t="shared" si="1"/>
        <v>0.76000000024214387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2687079.56</v>
      </c>
      <c r="D65" s="2">
        <f>'PR-RAS'!E69</f>
        <v>2895760.45</v>
      </c>
      <c r="E65" s="2">
        <v>0</v>
      </c>
      <c r="F65" s="2">
        <v>0</v>
      </c>
      <c r="G65" s="3">
        <f t="shared" si="0"/>
        <v>542630.42944000009</v>
      </c>
      <c r="H65" s="3">
        <f t="shared" si="1"/>
        <v>0.89000000013038516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103273.89</v>
      </c>
      <c r="D66" s="2">
        <f>'PR-RAS'!E70</f>
        <v>57435.86</v>
      </c>
      <c r="E66" s="2">
        <v>0</v>
      </c>
      <c r="F66" s="2">
        <v>0</v>
      </c>
      <c r="G66" s="3">
        <f t="shared" si="0"/>
        <v>14179.46465</v>
      </c>
      <c r="H66" s="3">
        <f t="shared" si="1"/>
        <v>0.25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157296.60999999999</v>
      </c>
      <c r="D73" s="2">
        <f>'PR-RAS'!E77</f>
        <v>261905.22</v>
      </c>
      <c r="E73" s="2">
        <v>0</v>
      </c>
      <c r="F73" s="2">
        <v>0</v>
      </c>
      <c r="G73" s="3">
        <f t="shared" si="0"/>
        <v>49039.707600000002</v>
      </c>
      <c r="H73" s="3">
        <f t="shared" si="1"/>
        <v>0.61000000001513399</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364</v>
      </c>
      <c r="D74" s="2">
        <f>'PR-RAS'!E78</f>
        <v>408</v>
      </c>
      <c r="E74" s="2">
        <v>0</v>
      </c>
      <c r="F74" s="2">
        <v>0</v>
      </c>
      <c r="G74" s="3">
        <f t="shared" si="0"/>
        <v>86.14</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156932.60999999999</v>
      </c>
      <c r="D76" s="2">
        <f>'PR-RAS'!E80</f>
        <v>261497.22</v>
      </c>
      <c r="E76" s="2">
        <v>0</v>
      </c>
      <c r="F76" s="2">
        <v>0</v>
      </c>
      <c r="G76" s="3">
        <f t="shared" si="0"/>
        <v>50994.528750000005</v>
      </c>
      <c r="H76" s="3">
        <f t="shared" si="1"/>
        <v>0.61000000001513399</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1197.0999999999999</v>
      </c>
      <c r="D78" s="2">
        <f>'PR-RAS'!E82</f>
        <v>1197</v>
      </c>
      <c r="E78" s="2">
        <v>0</v>
      </c>
      <c r="F78" s="2">
        <v>0</v>
      </c>
      <c r="G78" s="3">
        <f t="shared" si="0"/>
        <v>276.5147</v>
      </c>
      <c r="H78" s="3">
        <f t="shared" si="1"/>
        <v>9.9999999999909051E-2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1197.0999999999999</v>
      </c>
      <c r="D79" s="2">
        <f>'PR-RAS'!E83</f>
        <v>1197</v>
      </c>
      <c r="E79" s="2">
        <v>0</v>
      </c>
      <c r="F79" s="2">
        <v>0</v>
      </c>
      <c r="G79" s="3">
        <f t="shared" si="0"/>
        <v>280.10579999999999</v>
      </c>
      <c r="H79" s="3">
        <f t="shared" si="1"/>
        <v>9.9999999999909051E-2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0.1</v>
      </c>
      <c r="D81" s="2">
        <f>'PR-RAS'!E85</f>
        <v>0</v>
      </c>
      <c r="E81" s="2">
        <v>0</v>
      </c>
      <c r="F81" s="2">
        <v>0</v>
      </c>
      <c r="G81" s="3">
        <f t="shared" si="0"/>
        <v>8.0000000000000002E-3</v>
      </c>
      <c r="H81" s="3">
        <f t="shared" si="1"/>
        <v>0.1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1197</v>
      </c>
      <c r="D84" s="2">
        <f>'PR-RAS'!E88</f>
        <v>1197</v>
      </c>
      <c r="E84" s="2">
        <v>0</v>
      </c>
      <c r="F84" s="2">
        <v>0</v>
      </c>
      <c r="G84" s="3">
        <f t="shared" si="0"/>
        <v>298.053</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67209.13</v>
      </c>
      <c r="D102" s="2">
        <f>'PR-RAS'!E106</f>
        <v>72588.539999999994</v>
      </c>
      <c r="E102" s="2">
        <v>0</v>
      </c>
      <c r="F102" s="2">
        <v>0</v>
      </c>
      <c r="G102" s="3">
        <f t="shared" si="0"/>
        <v>21451.00721</v>
      </c>
      <c r="H102" s="3">
        <f t="shared" si="1"/>
        <v>0.59000000001105946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67209.13</v>
      </c>
      <c r="D108" s="2">
        <f>'PR-RAS'!E112</f>
        <v>72588.539999999994</v>
      </c>
      <c r="E108" s="2">
        <v>0</v>
      </c>
      <c r="F108" s="2">
        <v>0</v>
      </c>
      <c r="G108" s="3">
        <f t="shared" si="0"/>
        <v>22725.32447</v>
      </c>
      <c r="H108" s="3">
        <f t="shared" si="1"/>
        <v>0.59000000001105946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67209.13</v>
      </c>
      <c r="D113" s="2">
        <f>'PR-RAS'!E117</f>
        <v>72588.539999999994</v>
      </c>
      <c r="E113" s="2">
        <v>0</v>
      </c>
      <c r="F113" s="2">
        <v>0</v>
      </c>
      <c r="G113" s="3">
        <f t="shared" si="0"/>
        <v>23787.255519999999</v>
      </c>
      <c r="H113" s="3">
        <f t="shared" si="1"/>
        <v>0.59000000001105946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13218.220000000001</v>
      </c>
      <c r="D121" s="2">
        <f>'PR-RAS'!E125</f>
        <v>17889.010000000002</v>
      </c>
      <c r="E121" s="2">
        <v>0</v>
      </c>
      <c r="F121" s="2">
        <v>0</v>
      </c>
      <c r="G121" s="3">
        <f t="shared" si="0"/>
        <v>5879.5488000000005</v>
      </c>
      <c r="H121" s="3">
        <f t="shared" si="1"/>
        <v>0.23000000000320142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12624.44</v>
      </c>
      <c r="D122" s="2">
        <f>'PR-RAS'!E126</f>
        <v>15623.11</v>
      </c>
      <c r="E122" s="2">
        <v>0</v>
      </c>
      <c r="F122" s="2">
        <v>0</v>
      </c>
      <c r="G122" s="3">
        <f t="shared" si="0"/>
        <v>5308.3498600000003</v>
      </c>
      <c r="H122" s="3">
        <f t="shared" si="1"/>
        <v>0.55000000000109139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12624.44</v>
      </c>
      <c r="D124" s="2">
        <f>'PR-RAS'!E128</f>
        <v>15623.11</v>
      </c>
      <c r="E124" s="2">
        <v>0</v>
      </c>
      <c r="F124" s="2">
        <v>0</v>
      </c>
      <c r="G124" s="3">
        <f t="shared" si="0"/>
        <v>5396.0911800000003</v>
      </c>
      <c r="H124" s="3">
        <f t="shared" si="1"/>
        <v>0.55000000000109139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593.78</v>
      </c>
      <c r="D125" s="2">
        <f>'PR-RAS'!E129</f>
        <v>2265.9</v>
      </c>
      <c r="E125" s="2">
        <v>0</v>
      </c>
      <c r="F125" s="2">
        <v>0</v>
      </c>
      <c r="G125" s="3">
        <f t="shared" si="0"/>
        <v>635.57191999999998</v>
      </c>
      <c r="H125" s="3">
        <f t="shared" si="1"/>
        <v>0.31999999999993634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593.78</v>
      </c>
      <c r="D126" s="2">
        <f>'PR-RAS'!E130</f>
        <v>2265.9</v>
      </c>
      <c r="E126" s="2">
        <v>0</v>
      </c>
      <c r="F126" s="2">
        <v>0</v>
      </c>
      <c r="G126" s="3">
        <f t="shared" si="0"/>
        <v>640.69749999999999</v>
      </c>
      <c r="H126" s="3">
        <f t="shared" si="1"/>
        <v>0.31999999999993634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665307.2300000001</v>
      </c>
      <c r="D130" s="2">
        <f>'PR-RAS'!E134</f>
        <v>968199.6399999999</v>
      </c>
      <c r="E130" s="2">
        <v>0</v>
      </c>
      <c r="F130" s="2">
        <v>0</v>
      </c>
      <c r="G130" s="3">
        <f t="shared" si="0"/>
        <v>335620.13978999999</v>
      </c>
      <c r="H130" s="3">
        <f t="shared" si="1"/>
        <v>0.59000000020023435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665307.2300000001</v>
      </c>
      <c r="D131" s="2">
        <f>'PR-RAS'!E135</f>
        <v>968199.6399999999</v>
      </c>
      <c r="E131" s="2">
        <v>0</v>
      </c>
      <c r="F131" s="2">
        <v>0</v>
      </c>
      <c r="G131" s="3">
        <f t="shared" si="0"/>
        <v>338221.84629999998</v>
      </c>
      <c r="H131" s="3">
        <f t="shared" si="1"/>
        <v>0.59000000020023435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638813.31000000006</v>
      </c>
      <c r="D132" s="2">
        <f>'PR-RAS'!E136</f>
        <v>957263.82</v>
      </c>
      <c r="E132" s="2">
        <v>0</v>
      </c>
      <c r="F132" s="2">
        <v>0</v>
      </c>
      <c r="G132" s="3">
        <f t="shared" si="0"/>
        <v>334487.66445000004</v>
      </c>
      <c r="H132" s="3">
        <f t="shared" si="1"/>
        <v>0.4900000001071021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26493.919999999998</v>
      </c>
      <c r="D133" s="2">
        <f>'PR-RAS'!E137</f>
        <v>10935.82</v>
      </c>
      <c r="E133" s="2">
        <v>0</v>
      </c>
      <c r="F133" s="2">
        <v>0</v>
      </c>
      <c r="G133" s="3">
        <f t="shared" si="0"/>
        <v>6384.2539200000001</v>
      </c>
      <c r="H133" s="3">
        <f t="shared" si="1"/>
        <v>0.26000000000203727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3577244.7099999995</v>
      </c>
      <c r="D148" s="2">
        <f>'PR-RAS'!E152</f>
        <v>4468051.18</v>
      </c>
      <c r="E148" s="2">
        <v>0</v>
      </c>
      <c r="F148" s="2">
        <v>0</v>
      </c>
      <c r="G148" s="3">
        <f t="shared" si="0"/>
        <v>1839462.0192899997</v>
      </c>
      <c r="H148" s="3">
        <f t="shared" si="1"/>
        <v>0.47000000020489097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2931314.4899999998</v>
      </c>
      <c r="D149" s="2">
        <f>'PR-RAS'!E153</f>
        <v>3761319.3699999996</v>
      </c>
      <c r="E149" s="2">
        <v>0</v>
      </c>
      <c r="F149" s="2">
        <v>0</v>
      </c>
      <c r="G149" s="3">
        <f t="shared" si="0"/>
        <v>1547185.0780399998</v>
      </c>
      <c r="H149" s="3">
        <f t="shared" si="1"/>
        <v>0.85999999940395355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2423496.2999999998</v>
      </c>
      <c r="D150" s="2">
        <f>'PR-RAS'!E154</f>
        <v>3126056.6999999997</v>
      </c>
      <c r="E150" s="2">
        <v>0</v>
      </c>
      <c r="F150" s="2">
        <v>0</v>
      </c>
      <c r="G150" s="3">
        <f t="shared" si="0"/>
        <v>1292665.8452999999</v>
      </c>
      <c r="H150" s="3">
        <f t="shared" si="1"/>
        <v>0.60000000009313226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2310606.04</v>
      </c>
      <c r="D151" s="2">
        <f>'PR-RAS'!E155</f>
        <v>2945242.78</v>
      </c>
      <c r="E151" s="2">
        <v>0</v>
      </c>
      <c r="F151" s="2">
        <v>0</v>
      </c>
      <c r="G151" s="3">
        <f t="shared" si="0"/>
        <v>1230163.74</v>
      </c>
      <c r="H151" s="3">
        <f t="shared" si="1"/>
        <v>0.26000000024214387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92949.82</v>
      </c>
      <c r="D153" s="2">
        <f>'PR-RAS'!E157</f>
        <v>155797.04</v>
      </c>
      <c r="E153" s="2">
        <v>0</v>
      </c>
      <c r="F153" s="2">
        <v>0</v>
      </c>
      <c r="G153" s="3">
        <f t="shared" si="0"/>
        <v>61490.6728</v>
      </c>
      <c r="H153" s="3">
        <f t="shared" si="1"/>
        <v>0.22000000000116415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19940.439999999999</v>
      </c>
      <c r="D154" s="2">
        <f>'PR-RAS'!E158</f>
        <v>25016.880000000001</v>
      </c>
      <c r="E154" s="2">
        <v>0</v>
      </c>
      <c r="F154" s="2">
        <v>0</v>
      </c>
      <c r="G154" s="3">
        <f t="shared" si="0"/>
        <v>10706.052599999999</v>
      </c>
      <c r="H154" s="3">
        <f t="shared" si="1"/>
        <v>0.55999999999767169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108641.08</v>
      </c>
      <c r="D155" s="2">
        <f>'PR-RAS'!E159</f>
        <v>123873.85</v>
      </c>
      <c r="E155" s="2">
        <v>0</v>
      </c>
      <c r="F155" s="2">
        <v>0</v>
      </c>
      <c r="G155" s="3">
        <f t="shared" si="0"/>
        <v>54883.87212</v>
      </c>
      <c r="H155" s="3">
        <f t="shared" si="1"/>
        <v>0.22999999999592546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399177.11</v>
      </c>
      <c r="D156" s="2">
        <f>'PR-RAS'!E160</f>
        <v>511388.82</v>
      </c>
      <c r="E156" s="2">
        <v>0</v>
      </c>
      <c r="F156" s="2">
        <v>0</v>
      </c>
      <c r="G156" s="3">
        <f t="shared" si="0"/>
        <v>220402.98624999999</v>
      </c>
      <c r="H156" s="3">
        <f t="shared" si="1"/>
        <v>0.28999999997904524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399177.11</v>
      </c>
      <c r="D158" s="2">
        <f>'PR-RAS'!E162</f>
        <v>511388.82</v>
      </c>
      <c r="E158" s="2">
        <v>0</v>
      </c>
      <c r="F158" s="2">
        <v>0</v>
      </c>
      <c r="G158" s="3">
        <f t="shared" si="0"/>
        <v>223246.89575</v>
      </c>
      <c r="H158" s="3">
        <f t="shared" si="1"/>
        <v>0.28999999997904524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545898.61</v>
      </c>
      <c r="D160" s="2">
        <f>'PR-RAS'!E164</f>
        <v>617065.88</v>
      </c>
      <c r="E160" s="2">
        <v>0</v>
      </c>
      <c r="F160" s="2">
        <v>0</v>
      </c>
      <c r="G160" s="3">
        <f t="shared" si="0"/>
        <v>283024.82883000001</v>
      </c>
      <c r="H160" s="3">
        <f t="shared" si="1"/>
        <v>0.51000000000931323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46985.270000000004</v>
      </c>
      <c r="D161" s="2">
        <f>'PR-RAS'!E165</f>
        <v>67049.569999999992</v>
      </c>
      <c r="E161" s="2">
        <v>0</v>
      </c>
      <c r="F161" s="2">
        <v>0</v>
      </c>
      <c r="G161" s="3">
        <f t="shared" si="0"/>
        <v>28973.505599999997</v>
      </c>
      <c r="H161" s="3">
        <f t="shared" si="1"/>
        <v>0.70000000001164153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8539.25</v>
      </c>
      <c r="D162" s="2">
        <f>'PR-RAS'!E166</f>
        <v>13183.14</v>
      </c>
      <c r="E162" s="2">
        <v>0</v>
      </c>
      <c r="F162" s="2">
        <v>0</v>
      </c>
      <c r="G162" s="3">
        <f t="shared" si="0"/>
        <v>5619.7903299999998</v>
      </c>
      <c r="H162" s="3">
        <f t="shared" si="1"/>
        <v>0.38999999999941792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37033.54</v>
      </c>
      <c r="D163" s="2">
        <f>'PR-RAS'!E167</f>
        <v>50172.14</v>
      </c>
      <c r="E163" s="2">
        <v>0</v>
      </c>
      <c r="F163" s="2">
        <v>0</v>
      </c>
      <c r="G163" s="3">
        <f t="shared" si="0"/>
        <v>22255.206840000003</v>
      </c>
      <c r="H163" s="3">
        <f t="shared" si="1"/>
        <v>0.59999999999854481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1412.48</v>
      </c>
      <c r="D164" s="2">
        <f>'PR-RAS'!E168</f>
        <v>3694.29</v>
      </c>
      <c r="E164" s="2">
        <v>0</v>
      </c>
      <c r="F164" s="2">
        <v>0</v>
      </c>
      <c r="G164" s="3">
        <f t="shared" si="0"/>
        <v>1434.57278</v>
      </c>
      <c r="H164" s="3">
        <f t="shared" si="1"/>
        <v>0.76999999999998181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369682.54999999987</v>
      </c>
      <c r="D166" s="2">
        <f>'PR-RAS'!E170</f>
        <v>357574.26</v>
      </c>
      <c r="E166" s="2">
        <v>0</v>
      </c>
      <c r="F166" s="2">
        <v>0</v>
      </c>
      <c r="G166" s="3">
        <f t="shared" si="0"/>
        <v>178997.12654999999</v>
      </c>
      <c r="H166" s="3">
        <f t="shared" si="1"/>
        <v>0.71000000013737008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30057.35</v>
      </c>
      <c r="D167" s="2">
        <f>'PR-RAS'!E171</f>
        <v>32623.38</v>
      </c>
      <c r="E167" s="2">
        <v>0</v>
      </c>
      <c r="F167" s="2">
        <v>0</v>
      </c>
      <c r="G167" s="3">
        <f t="shared" si="0"/>
        <v>15820.482260000001</v>
      </c>
      <c r="H167" s="3">
        <f t="shared" si="1"/>
        <v>0.72999999999956344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261972.86</v>
      </c>
      <c r="D168" s="2">
        <f>'PR-RAS'!E172</f>
        <v>250547.29</v>
      </c>
      <c r="E168" s="2">
        <v>0</v>
      </c>
      <c r="F168" s="2">
        <v>0</v>
      </c>
      <c r="G168" s="3">
        <f t="shared" si="0"/>
        <v>127432.26248</v>
      </c>
      <c r="H168" s="3">
        <f t="shared" si="1"/>
        <v>0.43000000002211891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66856.84</v>
      </c>
      <c r="D169" s="2">
        <f>'PR-RAS'!E173</f>
        <v>63779.02</v>
      </c>
      <c r="E169" s="2">
        <v>0</v>
      </c>
      <c r="F169" s="2">
        <v>0</v>
      </c>
      <c r="G169" s="3">
        <f t="shared" si="0"/>
        <v>32661.699840000001</v>
      </c>
      <c r="H169" s="3">
        <f t="shared" si="1"/>
        <v>0.18000000000029104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5859.16</v>
      </c>
      <c r="D170" s="2">
        <f>'PR-RAS'!E174</f>
        <v>7725.89</v>
      </c>
      <c r="E170" s="2">
        <v>0</v>
      </c>
      <c r="F170" s="2">
        <v>0</v>
      </c>
      <c r="G170" s="3">
        <f t="shared" si="0"/>
        <v>3601.5488600000008</v>
      </c>
      <c r="H170" s="3">
        <f t="shared" si="1"/>
        <v>0.26999999999952706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3427.36</v>
      </c>
      <c r="D171" s="2">
        <f>'PR-RAS'!E175</f>
        <v>1327.1</v>
      </c>
      <c r="E171" s="2">
        <v>0</v>
      </c>
      <c r="F171" s="2">
        <v>0</v>
      </c>
      <c r="G171" s="3">
        <f t="shared" si="0"/>
        <v>1033.8652</v>
      </c>
      <c r="H171" s="3">
        <f t="shared" si="1"/>
        <v>0.46000000000003638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1508.98</v>
      </c>
      <c r="D173" s="2">
        <f>'PR-RAS'!E177</f>
        <v>1571.58</v>
      </c>
      <c r="E173" s="2">
        <v>0</v>
      </c>
      <c r="F173" s="2">
        <v>0</v>
      </c>
      <c r="G173" s="3">
        <f t="shared" si="0"/>
        <v>800.1680799999998</v>
      </c>
      <c r="H173" s="3">
        <f t="shared" si="1"/>
        <v>0.44000000000005457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112330.64000000001</v>
      </c>
      <c r="D174" s="2">
        <f>'PR-RAS'!E178</f>
        <v>172279.88</v>
      </c>
      <c r="E174" s="2">
        <v>0</v>
      </c>
      <c r="F174" s="2">
        <v>0</v>
      </c>
      <c r="G174" s="3">
        <f t="shared" si="0"/>
        <v>79042.039199999999</v>
      </c>
      <c r="H174" s="3">
        <f t="shared" si="1"/>
        <v>0.47999999998137355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35717.5</v>
      </c>
      <c r="D175" s="2">
        <f>'PR-RAS'!E179</f>
        <v>31204.65</v>
      </c>
      <c r="E175" s="2">
        <v>0</v>
      </c>
      <c r="F175" s="2">
        <v>0</v>
      </c>
      <c r="G175" s="3">
        <f t="shared" si="0"/>
        <v>17074.063200000001</v>
      </c>
      <c r="H175" s="3">
        <f t="shared" si="1"/>
        <v>0.84999999999854481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35567.800000000003</v>
      </c>
      <c r="D176" s="2">
        <f>'PR-RAS'!E180</f>
        <v>70956.460000000006</v>
      </c>
      <c r="E176" s="2">
        <v>0</v>
      </c>
      <c r="F176" s="2">
        <v>0</v>
      </c>
      <c r="G176" s="3">
        <f t="shared" si="0"/>
        <v>31059.126000000004</v>
      </c>
      <c r="H176" s="3">
        <f t="shared" si="1"/>
        <v>0.66000000000349246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18436.689999999999</v>
      </c>
      <c r="D178" s="2">
        <f>'PR-RAS'!E182</f>
        <v>17355.57</v>
      </c>
      <c r="E178" s="2">
        <v>0</v>
      </c>
      <c r="F178" s="2">
        <v>0</v>
      </c>
      <c r="G178" s="3">
        <f t="shared" si="0"/>
        <v>9407.1659099999997</v>
      </c>
      <c r="H178" s="3">
        <f t="shared" si="1"/>
        <v>0.74000000000160071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1916.91</v>
      </c>
      <c r="D179" s="2">
        <f>'PR-RAS'!E183</f>
        <v>2839</v>
      </c>
      <c r="E179" s="2">
        <v>0</v>
      </c>
      <c r="F179" s="2">
        <v>0</v>
      </c>
      <c r="G179" s="3">
        <f t="shared" si="0"/>
        <v>1351.8939799999998</v>
      </c>
      <c r="H179" s="3">
        <f t="shared" si="1"/>
        <v>8.9999999999918145E-2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5938.27</v>
      </c>
      <c r="D180" s="2">
        <f>'PR-RAS'!E184</f>
        <v>5676.18</v>
      </c>
      <c r="E180" s="2">
        <v>0</v>
      </c>
      <c r="F180" s="2">
        <v>0</v>
      </c>
      <c r="G180" s="3">
        <f t="shared" si="0"/>
        <v>3095.02277</v>
      </c>
      <c r="H180" s="3">
        <f t="shared" si="1"/>
        <v>0.4500000000007276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6344.99</v>
      </c>
      <c r="D181" s="2">
        <f>'PR-RAS'!E185</f>
        <v>7681.55</v>
      </c>
      <c r="E181" s="2">
        <v>0</v>
      </c>
      <c r="F181" s="2">
        <v>0</v>
      </c>
      <c r="G181" s="3">
        <f t="shared" si="0"/>
        <v>3907.4562000000001</v>
      </c>
      <c r="H181" s="3">
        <f t="shared" si="1"/>
        <v>0.46000000000003638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3118.9</v>
      </c>
      <c r="D182" s="2">
        <f>'PR-RAS'!E186</f>
        <v>2945</v>
      </c>
      <c r="E182" s="2">
        <v>0</v>
      </c>
      <c r="F182" s="2">
        <v>0</v>
      </c>
      <c r="G182" s="3">
        <f t="shared" si="0"/>
        <v>1630.6108999999999</v>
      </c>
      <c r="H182" s="3">
        <f t="shared" si="1"/>
        <v>9.9999999999909051E-2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5289.58</v>
      </c>
      <c r="D183" s="2">
        <f>'PR-RAS'!E187</f>
        <v>33621.47</v>
      </c>
      <c r="E183" s="2">
        <v>0</v>
      </c>
      <c r="F183" s="2">
        <v>0</v>
      </c>
      <c r="G183" s="3">
        <f t="shared" si="0"/>
        <v>13200.91864</v>
      </c>
      <c r="H183" s="3">
        <f t="shared" si="1"/>
        <v>0.89000000000123691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16900.150000000001</v>
      </c>
      <c r="D190" s="2">
        <f>'PR-RAS'!E194</f>
        <v>20162.169999999998</v>
      </c>
      <c r="E190" s="2">
        <v>0</v>
      </c>
      <c r="F190" s="2">
        <v>0</v>
      </c>
      <c r="G190" s="3">
        <f t="shared" si="0"/>
        <v>10815.428609999999</v>
      </c>
      <c r="H190" s="3">
        <f t="shared" si="1"/>
        <v>0.31999999999970896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3994.76</v>
      </c>
      <c r="D191" s="2">
        <f>'PR-RAS'!E195</f>
        <v>0</v>
      </c>
      <c r="E191" s="2">
        <v>0</v>
      </c>
      <c r="F191" s="2">
        <v>0</v>
      </c>
      <c r="G191" s="3">
        <f t="shared" si="0"/>
        <v>759.00440000000003</v>
      </c>
      <c r="H191" s="3">
        <f t="shared" si="1"/>
        <v>0.23999999999978172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7842</v>
      </c>
      <c r="E192" s="2">
        <v>0</v>
      </c>
      <c r="F192" s="2">
        <v>0</v>
      </c>
      <c r="G192" s="3">
        <f t="shared" si="0"/>
        <v>2995.6440000000002</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1013.21</v>
      </c>
      <c r="D193" s="2">
        <f>'PR-RAS'!E197</f>
        <v>2137.66</v>
      </c>
      <c r="E193" s="2">
        <v>0</v>
      </c>
      <c r="F193" s="2">
        <v>0</v>
      </c>
      <c r="G193" s="3">
        <f t="shared" si="0"/>
        <v>1015.3977599999999</v>
      </c>
      <c r="H193" s="3">
        <f t="shared" si="1"/>
        <v>0.5500000000001819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442.5</v>
      </c>
      <c r="E194" s="2">
        <v>0</v>
      </c>
      <c r="F194" s="2">
        <v>0</v>
      </c>
      <c r="G194" s="3">
        <f t="shared" si="0"/>
        <v>202.28136999999998</v>
      </c>
      <c r="H194" s="3">
        <f t="shared" si="1"/>
        <v>0.59000000000000341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8668.09</v>
      </c>
      <c r="D195" s="2">
        <f>'PR-RAS'!E199</f>
        <v>9450.01</v>
      </c>
      <c r="E195" s="2">
        <v>0</v>
      </c>
      <c r="F195" s="2">
        <v>0</v>
      </c>
      <c r="G195" s="3">
        <f t="shared" si="0"/>
        <v>5348.2133400000002</v>
      </c>
      <c r="H195" s="3">
        <f t="shared" si="1"/>
        <v>0.1000000000003638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3061</v>
      </c>
      <c r="D197" s="2">
        <f>'PR-RAS'!E201</f>
        <v>290</v>
      </c>
      <c r="E197" s="2">
        <v>0</v>
      </c>
      <c r="F197" s="2">
        <v>0</v>
      </c>
      <c r="G197" s="3">
        <f t="shared" si="0"/>
        <v>713.63600000000008</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3462.7799999999997</v>
      </c>
      <c r="D198" s="2">
        <f>'PR-RAS'!E202</f>
        <v>2541.2600000000002</v>
      </c>
      <c r="E198" s="2">
        <v>0</v>
      </c>
      <c r="F198" s="2">
        <v>0</v>
      </c>
      <c r="G198" s="3">
        <f t="shared" si="0"/>
        <v>1683.4241</v>
      </c>
      <c r="H198" s="3">
        <f t="shared" si="1"/>
        <v>0.48000000000047294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3462.7799999999997</v>
      </c>
      <c r="D212" s="2">
        <f>'PR-RAS'!E216</f>
        <v>2541.2600000000002</v>
      </c>
      <c r="E212" s="2">
        <v>0</v>
      </c>
      <c r="F212" s="2">
        <v>0</v>
      </c>
      <c r="G212" s="3">
        <f t="shared" si="0"/>
        <v>1803.0582999999997</v>
      </c>
      <c r="H212" s="3">
        <f t="shared" si="1"/>
        <v>0.48000000000047294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2202.9499999999998</v>
      </c>
      <c r="D213" s="2">
        <f>'PR-RAS'!E217</f>
        <v>2101.44</v>
      </c>
      <c r="E213" s="2">
        <v>0</v>
      </c>
      <c r="F213" s="2">
        <v>0</v>
      </c>
      <c r="G213" s="3">
        <f t="shared" si="0"/>
        <v>1358.0359599999999</v>
      </c>
      <c r="H213" s="3">
        <f t="shared" si="1"/>
        <v>0.49000000000023647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1259.83</v>
      </c>
      <c r="D215" s="2">
        <f>'PR-RAS'!E219</f>
        <v>439.82</v>
      </c>
      <c r="E215" s="2">
        <v>0</v>
      </c>
      <c r="F215" s="2">
        <v>0</v>
      </c>
      <c r="G215" s="3">
        <f t="shared" si="0"/>
        <v>457.84657999999996</v>
      </c>
      <c r="H215" s="3">
        <f t="shared" si="1"/>
        <v>0.35000000000007958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94190.56</v>
      </c>
      <c r="D258" s="2">
        <f>'PR-RAS'!E262</f>
        <v>84859.09</v>
      </c>
      <c r="E258" s="2">
        <v>0</v>
      </c>
      <c r="F258" s="2">
        <v>0</v>
      </c>
      <c r="G258" s="3">
        <f t="shared" si="0"/>
        <v>67824.546180000005</v>
      </c>
      <c r="H258" s="3">
        <f t="shared" si="1"/>
        <v>0.52999999999883585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94190.56</v>
      </c>
      <c r="D265" s="2">
        <f>'PR-RAS'!E269</f>
        <v>84859.09</v>
      </c>
      <c r="E265" s="2">
        <v>0</v>
      </c>
      <c r="F265" s="2">
        <v>0</v>
      </c>
      <c r="G265" s="3">
        <f t="shared" si="0"/>
        <v>69671.907359999997</v>
      </c>
      <c r="H265" s="3">
        <f t="shared" si="1"/>
        <v>0.52999999999883585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94190.56</v>
      </c>
      <c r="D267" s="2">
        <f>'PR-RAS'!E271</f>
        <v>84859.09</v>
      </c>
      <c r="E267" s="2">
        <v>0</v>
      </c>
      <c r="F267" s="2">
        <v>0</v>
      </c>
      <c r="G267" s="3">
        <f t="shared" si="0"/>
        <v>70199.724839999995</v>
      </c>
      <c r="H267" s="3">
        <f t="shared" si="1"/>
        <v>0.52999999999883585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2378.27</v>
      </c>
      <c r="D269" s="2">
        <f>'PR-RAS'!E273</f>
        <v>2265.58</v>
      </c>
      <c r="E269" s="2">
        <v>0</v>
      </c>
      <c r="F269" s="2">
        <v>0</v>
      </c>
      <c r="G269" s="3">
        <f t="shared" si="0"/>
        <v>1851.7272400000002</v>
      </c>
      <c r="H269" s="3">
        <f t="shared" si="1"/>
        <v>0.69000000000005457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2378.27</v>
      </c>
      <c r="D270" s="2">
        <f>'PR-RAS'!E274</f>
        <v>2265.58</v>
      </c>
      <c r="E270" s="2">
        <v>0</v>
      </c>
      <c r="F270" s="2">
        <v>0</v>
      </c>
      <c r="G270" s="3">
        <f t="shared" si="0"/>
        <v>1858.6366700000001</v>
      </c>
      <c r="H270" s="3">
        <f t="shared" si="1"/>
        <v>0.69000000000005457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2378.27</v>
      </c>
      <c r="D272" s="2">
        <f>'PR-RAS'!E276</f>
        <v>2265.58</v>
      </c>
      <c r="E272" s="2">
        <v>0</v>
      </c>
      <c r="F272" s="2">
        <v>0</v>
      </c>
      <c r="G272" s="3">
        <f t="shared" si="0"/>
        <v>1872.4555300000002</v>
      </c>
      <c r="H272" s="3">
        <f t="shared" si="1"/>
        <v>0.69000000000005457</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3577244.7099999995</v>
      </c>
      <c r="D295" s="2">
        <f>'PR-RAS'!E299</f>
        <v>4468051.18</v>
      </c>
      <c r="E295" s="2">
        <v>0</v>
      </c>
      <c r="F295" s="2">
        <v>0</v>
      </c>
      <c r="G295" s="3">
        <f t="shared" si="12"/>
        <v>3678924.0385799995</v>
      </c>
      <c r="H295" s="3">
        <f t="shared" si="13"/>
        <v>0.47000000020489097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117337.03000000073</v>
      </c>
      <c r="D296" s="2">
        <f>'PR-RAS'!E300</f>
        <v>0</v>
      </c>
      <c r="E296" s="2">
        <v>0</v>
      </c>
      <c r="F296" s="2">
        <v>0</v>
      </c>
      <c r="G296" s="3">
        <f t="shared" si="12"/>
        <v>34614.42385000021</v>
      </c>
      <c r="H296" s="3">
        <f t="shared" si="13"/>
        <v>3.0000000726431608E-2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193075.45999999996</v>
      </c>
      <c r="E297" s="2">
        <v>0</v>
      </c>
      <c r="F297" s="2">
        <v>0</v>
      </c>
      <c r="G297" s="3">
        <f t="shared" si="12"/>
        <v>114300.67231999997</v>
      </c>
      <c r="H297" s="3">
        <f t="shared" si="13"/>
        <v>0.4599999999627471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501145.32</v>
      </c>
      <c r="D298" s="2">
        <f>'PR-RAS'!E302</f>
        <v>591988.43000000005</v>
      </c>
      <c r="E298" s="2">
        <v>0</v>
      </c>
      <c r="F298" s="2">
        <v>0</v>
      </c>
      <c r="G298" s="3">
        <f t="shared" si="12"/>
        <v>500481.28746000002</v>
      </c>
      <c r="H298" s="3">
        <f t="shared" si="13"/>
        <v>0.75000000005820766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903.38</v>
      </c>
      <c r="D300" s="2">
        <f>'PR-RAS'!E304</f>
        <v>227988.86</v>
      </c>
      <c r="E300" s="2">
        <v>0</v>
      </c>
      <c r="F300" s="2">
        <v>0</v>
      </c>
      <c r="G300" s="3">
        <f t="shared" si="12"/>
        <v>136607.44889999999</v>
      </c>
      <c r="H300" s="3">
        <f t="shared" si="13"/>
        <v>0.52000000001396529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903.38</v>
      </c>
      <c r="D301" s="2">
        <f>'PR-RAS'!E305</f>
        <v>2292.88</v>
      </c>
      <c r="E301" s="2">
        <v>0</v>
      </c>
      <c r="F301" s="2">
        <v>0</v>
      </c>
      <c r="G301" s="3">
        <f t="shared" si="12"/>
        <v>1646.742</v>
      </c>
      <c r="H301" s="3">
        <f t="shared" si="13"/>
        <v>0.49999999999988631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84296.65</v>
      </c>
      <c r="D355" s="2">
        <f>'PR-RAS'!E360</f>
        <v>78841.850000000006</v>
      </c>
      <c r="E355" s="2">
        <v>0</v>
      </c>
      <c r="F355" s="2">
        <v>0</v>
      </c>
      <c r="G355" s="3">
        <f t="shared" si="12"/>
        <v>85661.043900000004</v>
      </c>
      <c r="H355" s="3">
        <f t="shared" si="13"/>
        <v>0.5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84296.65</v>
      </c>
      <c r="D368" s="2">
        <f>'PR-RAS'!E373</f>
        <v>78841.850000000006</v>
      </c>
      <c r="E368" s="2">
        <v>0</v>
      </c>
      <c r="F368" s="2">
        <v>0</v>
      </c>
      <c r="G368" s="3">
        <f t="shared" si="12"/>
        <v>88806.788450000007</v>
      </c>
      <c r="H368" s="3">
        <f t="shared" si="13"/>
        <v>0.5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22899.27</v>
      </c>
      <c r="D374" s="2">
        <f>'PR-RAS'!E379</f>
        <v>19796.2</v>
      </c>
      <c r="E374" s="2">
        <v>0</v>
      </c>
      <c r="F374" s="2">
        <v>0</v>
      </c>
      <c r="G374" s="3">
        <f t="shared" si="12"/>
        <v>23309.392909999999</v>
      </c>
      <c r="H374" s="3">
        <f t="shared" si="13"/>
        <v>0.47000000000116415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16616.11</v>
      </c>
      <c r="D375" s="2">
        <f>'PR-RAS'!E380</f>
        <v>10743.75</v>
      </c>
      <c r="E375" s="2">
        <v>0</v>
      </c>
      <c r="F375" s="2">
        <v>0</v>
      </c>
      <c r="G375" s="3">
        <f t="shared" si="12"/>
        <v>14250.75014</v>
      </c>
      <c r="H375" s="3">
        <f t="shared" si="13"/>
        <v>0.36000000000058208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4882.5</v>
      </c>
      <c r="E377" s="2">
        <v>0</v>
      </c>
      <c r="F377" s="2">
        <v>0</v>
      </c>
      <c r="G377" s="3">
        <f t="shared" si="12"/>
        <v>3671.64</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6283.16</v>
      </c>
      <c r="D381" s="2">
        <f>'PR-RAS'!E386</f>
        <v>4169.95</v>
      </c>
      <c r="E381" s="2">
        <v>0</v>
      </c>
      <c r="F381" s="2">
        <v>0</v>
      </c>
      <c r="G381" s="3">
        <f t="shared" si="12"/>
        <v>5556.7627999999995</v>
      </c>
      <c r="H381" s="3">
        <f t="shared" si="13"/>
        <v>0.21000000000003638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61397.38</v>
      </c>
      <c r="D388" s="2">
        <f>'PR-RAS'!E393</f>
        <v>59045.65</v>
      </c>
      <c r="E388" s="2">
        <v>0</v>
      </c>
      <c r="F388" s="2">
        <v>0</v>
      </c>
      <c r="G388" s="3">
        <f t="shared" si="12"/>
        <v>69462.119160000002</v>
      </c>
      <c r="H388" s="3">
        <f t="shared" si="13"/>
        <v>0.72999999999592546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61397.38</v>
      </c>
      <c r="D389" s="2">
        <f>'PR-RAS'!E394</f>
        <v>59045.65</v>
      </c>
      <c r="E389" s="2">
        <v>0</v>
      </c>
      <c r="F389" s="2">
        <v>0</v>
      </c>
      <c r="G389" s="3">
        <f t="shared" si="12"/>
        <v>69641.607839999997</v>
      </c>
      <c r="H389" s="3">
        <f t="shared" si="13"/>
        <v>0.72999999999592546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84296.65</v>
      </c>
      <c r="D413" s="2">
        <f>'PR-RAS'!E418</f>
        <v>78841.850000000006</v>
      </c>
      <c r="E413" s="2">
        <v>0</v>
      </c>
      <c r="F413" s="2">
        <v>0</v>
      </c>
      <c r="G413" s="3">
        <f t="shared" si="12"/>
        <v>99695.90419999999</v>
      </c>
      <c r="H413" s="3">
        <f t="shared" si="13"/>
        <v>0.5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500931.42</v>
      </c>
      <c r="D415" s="2">
        <f>'PR-RAS'!E420</f>
        <v>558734.15</v>
      </c>
      <c r="E415" s="2">
        <v>0</v>
      </c>
      <c r="F415" s="2">
        <v>0</v>
      </c>
      <c r="G415" s="3">
        <f t="shared" si="12"/>
        <v>670017.48407999997</v>
      </c>
      <c r="H415" s="3">
        <f t="shared" si="13"/>
        <v>0.57000000000698492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3694581.74</v>
      </c>
      <c r="D417" s="2">
        <f>'PR-RAS'!E422</f>
        <v>4274975.72</v>
      </c>
      <c r="E417" s="2">
        <v>0</v>
      </c>
      <c r="F417" s="2">
        <v>0</v>
      </c>
      <c r="G417" s="3">
        <f t="shared" si="12"/>
        <v>5093725.8028799994</v>
      </c>
      <c r="H417" s="3">
        <f t="shared" si="13"/>
        <v>0.5400000000372529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3661541.3599999994</v>
      </c>
      <c r="D418" s="2">
        <f>'PR-RAS'!E423</f>
        <v>4546893.0299999993</v>
      </c>
      <c r="E418" s="2">
        <v>0</v>
      </c>
      <c r="F418" s="2">
        <v>0</v>
      </c>
      <c r="G418" s="3">
        <f t="shared" si="12"/>
        <v>5318971.5341399992</v>
      </c>
      <c r="H418" s="3">
        <f t="shared" si="13"/>
        <v>0.3899999987334013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33040.38000000082</v>
      </c>
      <c r="D419" s="2">
        <f>'PR-RAS'!E424</f>
        <v>0</v>
      </c>
      <c r="E419" s="2">
        <v>0</v>
      </c>
      <c r="F419" s="2">
        <v>0</v>
      </c>
      <c r="G419" s="3">
        <f t="shared" si="12"/>
        <v>13810.878840000341</v>
      </c>
      <c r="H419" s="3">
        <f t="shared" si="13"/>
        <v>0.38000000081956387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271917.30999999959</v>
      </c>
      <c r="E420" s="2">
        <v>0</v>
      </c>
      <c r="F420" s="2">
        <v>0</v>
      </c>
      <c r="G420" s="3">
        <f t="shared" si="12"/>
        <v>227866.70577999964</v>
      </c>
      <c r="H420" s="3">
        <f t="shared" si="13"/>
        <v>0.30999999959021807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213.90000000002328</v>
      </c>
      <c r="D421" s="2">
        <f>'PR-RAS'!E426</f>
        <v>33254.280000000028</v>
      </c>
      <c r="E421" s="2">
        <v>0</v>
      </c>
      <c r="F421" s="2">
        <v>0</v>
      </c>
      <c r="G421" s="3">
        <f t="shared" si="12"/>
        <v>28023.433200000032</v>
      </c>
      <c r="H421" s="3">
        <f t="shared" si="13"/>
        <v>0.38000000000465661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903.38</v>
      </c>
      <c r="D423" s="2">
        <f>'PR-RAS'!E428</f>
        <v>227988.86</v>
      </c>
      <c r="E423" s="2">
        <v>0</v>
      </c>
      <c r="F423" s="2">
        <v>0</v>
      </c>
      <c r="G423" s="3">
        <f t="shared" si="12"/>
        <v>192803.82419999997</v>
      </c>
      <c r="H423" s="3">
        <f t="shared" si="13"/>
        <v>0.52000000001396529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3694581.74</v>
      </c>
      <c r="D637" s="2">
        <f>'PR-RAS'!E643</f>
        <v>4274975.72</v>
      </c>
      <c r="E637" s="2">
        <v>0</v>
      </c>
      <c r="F637" s="2">
        <v>0</v>
      </c>
      <c r="G637" s="3">
        <f t="shared" si="14"/>
        <v>7787523.1024799999</v>
      </c>
      <c r="H637" s="3">
        <f t="shared" si="15"/>
        <v>0.5400000000372529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3661541.3599999994</v>
      </c>
      <c r="D638" s="2">
        <f>'PR-RAS'!E644</f>
        <v>4546893.0299999993</v>
      </c>
      <c r="E638" s="2">
        <v>0</v>
      </c>
      <c r="F638" s="2">
        <v>0</v>
      </c>
      <c r="G638" s="3">
        <f t="shared" si="14"/>
        <v>8125143.5665399991</v>
      </c>
      <c r="H638" s="3">
        <f t="shared" si="15"/>
        <v>0.3899999987334013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33040.38000000082</v>
      </c>
      <c r="D639" s="2">
        <f>'PR-RAS'!E645</f>
        <v>0</v>
      </c>
      <c r="E639" s="2">
        <v>0</v>
      </c>
      <c r="F639" s="2">
        <v>0</v>
      </c>
      <c r="G639" s="3">
        <f t="shared" si="14"/>
        <v>21079.762440000522</v>
      </c>
      <c r="H639" s="3">
        <f t="shared" si="15"/>
        <v>0.38000000081956387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271917.30999999959</v>
      </c>
      <c r="E640" s="2">
        <v>0</v>
      </c>
      <c r="F640" s="2">
        <v>0</v>
      </c>
      <c r="G640" s="3">
        <f t="shared" si="14"/>
        <v>347510.32217999949</v>
      </c>
      <c r="H640" s="3">
        <f t="shared" si="15"/>
        <v>0.30999999959021807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213.90000000002328</v>
      </c>
      <c r="D641" s="2">
        <f>'PR-RAS'!E647</f>
        <v>33254.280000000028</v>
      </c>
      <c r="E641" s="2">
        <v>0</v>
      </c>
      <c r="F641" s="2">
        <v>0</v>
      </c>
      <c r="G641" s="3">
        <f t="shared" si="14"/>
        <v>42702.374400000052</v>
      </c>
      <c r="H641" s="3">
        <f t="shared" si="15"/>
        <v>0.38000000000465661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33254.280000000843</v>
      </c>
      <c r="D643" s="2">
        <f>'PR-RAS'!E649</f>
        <v>0</v>
      </c>
      <c r="E643" s="2">
        <v>0</v>
      </c>
      <c r="F643" s="2">
        <v>0</v>
      </c>
      <c r="G643" s="3">
        <f t="shared" si="14"/>
        <v>21349.24776000054</v>
      </c>
      <c r="H643" s="3">
        <f t="shared" si="15"/>
        <v>0.28000000084284693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238663.02999999956</v>
      </c>
      <c r="E644" s="2">
        <v>0</v>
      </c>
      <c r="F644" s="2">
        <v>0</v>
      </c>
      <c r="G644" s="3">
        <f t="shared" si="14"/>
        <v>306920.65657999943</v>
      </c>
      <c r="H644" s="3">
        <f t="shared" si="15"/>
        <v>2.999999956227839E-2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266953.53000000003</v>
      </c>
      <c r="D645" s="2">
        <f>'PR-RAS'!E651</f>
        <v>0</v>
      </c>
      <c r="E645" s="2">
        <v>0</v>
      </c>
      <c r="F645" s="2">
        <v>0</v>
      </c>
      <c r="G645" s="3">
        <f t="shared" si="14"/>
        <v>171918.07332000002</v>
      </c>
      <c r="H645" s="3">
        <f t="shared" si="15"/>
        <v>0.46999999997206032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89569.75</v>
      </c>
      <c r="D646" s="2">
        <f>'PR-RAS'!E653</f>
        <v>83934.83</v>
      </c>
      <c r="E646" s="2">
        <v>0</v>
      </c>
      <c r="F646" s="2">
        <v>0</v>
      </c>
      <c r="G646" s="3">
        <f t="shared" si="14"/>
        <v>166048.41945000002</v>
      </c>
      <c r="H646" s="3">
        <f t="shared" si="15"/>
        <v>0.41999999999825377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1275932.03</v>
      </c>
      <c r="D647" s="2">
        <f>'PR-RAS'!E654</f>
        <v>1655264.72</v>
      </c>
      <c r="E647" s="2">
        <v>0</v>
      </c>
      <c r="F647" s="2">
        <v>0</v>
      </c>
      <c r="G647" s="3">
        <f t="shared" si="14"/>
        <v>2962854.1096199998</v>
      </c>
      <c r="H647" s="3">
        <f t="shared" si="15"/>
        <v>0.31000000005587935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1281566.95</v>
      </c>
      <c r="D648" s="2">
        <f>'PR-RAS'!E655</f>
        <v>1658314.08</v>
      </c>
      <c r="E648" s="2">
        <v>0</v>
      </c>
      <c r="F648" s="2">
        <v>0</v>
      </c>
      <c r="G648" s="3">
        <f t="shared" si="14"/>
        <v>2975032.2361700004</v>
      </c>
      <c r="H648" s="3">
        <f t="shared" si="15"/>
        <v>0.13000000012107193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83934.830000000075</v>
      </c>
      <c r="D649" s="2">
        <f>'PR-RAS'!E656</f>
        <v>80885.469999999972</v>
      </c>
      <c r="E649" s="2">
        <v>0</v>
      </c>
      <c r="F649" s="2">
        <v>0</v>
      </c>
      <c r="G649" s="3">
        <f t="shared" si="14"/>
        <v>159217.33896000002</v>
      </c>
      <c r="H649" s="3">
        <f t="shared" si="15"/>
        <v>0.63999999989755452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119</v>
      </c>
      <c r="D651" s="2">
        <f>'PR-RAS'!E658</f>
        <v>127</v>
      </c>
      <c r="E651" s="2">
        <v>0</v>
      </c>
      <c r="F651" s="2">
        <v>0</v>
      </c>
      <c r="G651" s="3">
        <f t="shared" si="14"/>
        <v>242.45000000000002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114</v>
      </c>
      <c r="D653" s="2">
        <f>'PR-RAS'!E660</f>
        <v>130</v>
      </c>
      <c r="E653" s="2">
        <v>0</v>
      </c>
      <c r="F653" s="2">
        <v>0</v>
      </c>
      <c r="G653" s="3">
        <f t="shared" si="14"/>
        <v>243.84800000000001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2687079.56</v>
      </c>
      <c r="D676" s="2">
        <f>'PR-RAS'!E683</f>
        <v>2895760.45</v>
      </c>
      <c r="E676" s="2">
        <v>0</v>
      </c>
      <c r="F676" s="2">
        <v>0</v>
      </c>
      <c r="G676" s="3">
        <f t="shared" si="14"/>
        <v>5723055.3105000006</v>
      </c>
      <c r="H676" s="3">
        <f t="shared" si="15"/>
        <v>0.89000000013038516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103273.89</v>
      </c>
      <c r="D678" s="2">
        <f>'PR-RAS'!E685</f>
        <v>57435.86</v>
      </c>
      <c r="E678" s="2">
        <v>0</v>
      </c>
      <c r="F678" s="2">
        <v>0</v>
      </c>
      <c r="G678" s="3">
        <f t="shared" si="14"/>
        <v>147684.57797000001</v>
      </c>
      <c r="H678" s="3">
        <f t="shared" si="15"/>
        <v>0.25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67209.13</v>
      </c>
      <c r="D717" s="2">
        <f>'PR-RAS'!E724</f>
        <v>71848.03</v>
      </c>
      <c r="E717" s="2">
        <v>0</v>
      </c>
      <c r="F717" s="2">
        <v>0</v>
      </c>
      <c r="G717" s="3">
        <f t="shared" si="14"/>
        <v>151008.11603999999</v>
      </c>
      <c r="H717" s="3">
        <f t="shared" si="15"/>
        <v>0.16000000000349246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740.51</v>
      </c>
      <c r="E719" s="2">
        <v>0</v>
      </c>
      <c r="F719" s="2">
        <v>0</v>
      </c>
      <c r="G719" s="3">
        <f t="shared" si="14"/>
        <v>1063.3723599999998</v>
      </c>
      <c r="H719" s="3">
        <f t="shared" si="15"/>
        <v>0.49000000000000909</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4417.68</v>
      </c>
      <c r="D725" s="2">
        <f>'PR-RAS'!E732</f>
        <v>8995.2999999999993</v>
      </c>
      <c r="E725" s="2">
        <v>0</v>
      </c>
      <c r="F725" s="2">
        <v>0</v>
      </c>
      <c r="G725" s="3">
        <f t="shared" si="14"/>
        <v>16223.594719999999</v>
      </c>
      <c r="H725" s="3">
        <f t="shared" si="15"/>
        <v>0.61999999999898137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3090.08</v>
      </c>
      <c r="D726" s="2">
        <f>'PR-RAS'!E733</f>
        <v>3531.52</v>
      </c>
      <c r="E726" s="2">
        <v>0</v>
      </c>
      <c r="F726" s="2">
        <v>0</v>
      </c>
      <c r="G726" s="3">
        <f t="shared" si="14"/>
        <v>7361.0119999999988</v>
      </c>
      <c r="H726" s="3">
        <f t="shared" si="15"/>
        <v>0.55999999999994543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37033.54</v>
      </c>
      <c r="D727" s="2">
        <f>'PR-RAS'!E734</f>
        <v>50172.14</v>
      </c>
      <c r="E727" s="2">
        <v>0</v>
      </c>
      <c r="F727" s="2">
        <v>0</v>
      </c>
      <c r="G727" s="3">
        <f t="shared" si="14"/>
        <v>99736.297319999998</v>
      </c>
      <c r="H727" s="3">
        <f t="shared" si="15"/>
        <v>0.59999999999854481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4914.2299999999996</v>
      </c>
      <c r="D729" s="2">
        <f>'PR-RAS'!E736</f>
        <v>4650</v>
      </c>
      <c r="E729" s="2">
        <v>0</v>
      </c>
      <c r="F729" s="2">
        <v>0</v>
      </c>
      <c r="G729" s="3">
        <f t="shared" si="14"/>
        <v>10347.959439999999</v>
      </c>
      <c r="H729" s="3">
        <f t="shared" si="15"/>
        <v>0.22999999999956344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631.62</v>
      </c>
      <c r="D730" s="2">
        <f>'PR-RAS'!E737</f>
        <v>776.09</v>
      </c>
      <c r="E730" s="2">
        <v>0</v>
      </c>
      <c r="F730" s="2">
        <v>0</v>
      </c>
      <c r="G730" s="3">
        <f t="shared" si="14"/>
        <v>1591.9902000000002</v>
      </c>
      <c r="H730" s="3">
        <f t="shared" si="15"/>
        <v>0.47000000000002728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2580.52</v>
      </c>
      <c r="D731" s="2">
        <f>'PR-RAS'!E738</f>
        <v>1831.46</v>
      </c>
      <c r="E731" s="2">
        <v>0</v>
      </c>
      <c r="F731" s="2">
        <v>0</v>
      </c>
      <c r="G731" s="3">
        <f t="shared" si="14"/>
        <v>4557.7112000000006</v>
      </c>
      <c r="H731" s="3">
        <f t="shared" si="15"/>
        <v>0.94000000000005457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949.35</v>
      </c>
      <c r="D732" s="2">
        <f>'PR-RAS'!E739</f>
        <v>0</v>
      </c>
      <c r="E732" s="2">
        <v>0</v>
      </c>
      <c r="F732" s="2">
        <v>0</v>
      </c>
      <c r="G732" s="3">
        <f t="shared" si="14"/>
        <v>693.97484999999995</v>
      </c>
      <c r="H732" s="3">
        <f t="shared" si="15"/>
        <v>0.35000000000002274</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3994.76</v>
      </c>
      <c r="D734" s="2">
        <f>'PR-RAS'!E741</f>
        <v>0</v>
      </c>
      <c r="E734" s="2">
        <v>0</v>
      </c>
      <c r="F734" s="2">
        <v>0</v>
      </c>
      <c r="G734" s="3">
        <f t="shared" si="14"/>
        <v>2928.1590799999999</v>
      </c>
      <c r="H734" s="3">
        <f t="shared" si="15"/>
        <v>0.23999999999978172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9208</v>
      </c>
      <c r="E737" s="2">
        <v>0</v>
      </c>
      <c r="F737" s="2">
        <v>0</v>
      </c>
      <c r="G737" s="3">
        <f t="shared" si="28"/>
        <v>13554.175999999999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94190.56</v>
      </c>
      <c r="D848" s="2">
        <f>'PR-RAS'!E855</f>
        <v>84859.09</v>
      </c>
      <c r="E848" s="2">
        <v>0</v>
      </c>
      <c r="F848" s="2">
        <v>0</v>
      </c>
      <c r="G848" s="3">
        <f t="shared" si="34"/>
        <v>223530.70277999999</v>
      </c>
      <c r="H848" s="3">
        <f t="shared" si="35"/>
        <v>0.52999999999883585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1940630.4800000004</v>
      </c>
      <c r="D1011" s="7">
        <f>BILANCA!E6</f>
        <v>1927568.6100000003</v>
      </c>
      <c r="E1011" s="7">
        <v>0</v>
      </c>
      <c r="F1011" s="7">
        <v>0</v>
      </c>
      <c r="G1011" s="8">
        <f t="shared" ref="G1011:G1306" si="38">B1011/1000*C1011+B1011/500*D1011</f>
        <v>5795.7677000000012</v>
      </c>
      <c r="H1011" s="8">
        <f t="shared" si="35"/>
        <v>0.87000000011175871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1537367.4600000004</v>
      </c>
      <c r="D1012" s="2">
        <f>BILANCA!E7</f>
        <v>1561988.9400000002</v>
      </c>
      <c r="E1012" s="2">
        <v>0</v>
      </c>
      <c r="F1012" s="2">
        <v>0</v>
      </c>
      <c r="G1012" s="3">
        <f t="shared" si="38"/>
        <v>9322.6906800000015</v>
      </c>
      <c r="H1012" s="3">
        <f t="shared" si="35"/>
        <v>0.5200000002514571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147222.78</v>
      </c>
      <c r="D1013" s="2">
        <f>BILANCA!E8</f>
        <v>147222.78</v>
      </c>
      <c r="E1013" s="2">
        <v>0</v>
      </c>
      <c r="F1013" s="2">
        <v>0</v>
      </c>
      <c r="G1013" s="3">
        <f t="shared" si="38"/>
        <v>1325.0050200000001</v>
      </c>
      <c r="H1013" s="3">
        <f t="shared" si="35"/>
        <v>0.44000000000232831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147222.78</v>
      </c>
      <c r="D1014" s="2">
        <f>BILANCA!E9</f>
        <v>147222.78</v>
      </c>
      <c r="E1014" s="2">
        <v>0</v>
      </c>
      <c r="F1014" s="2">
        <v>0</v>
      </c>
      <c r="G1014" s="3">
        <f t="shared" si="38"/>
        <v>1766.67336</v>
      </c>
      <c r="H1014" s="3">
        <f t="shared" si="35"/>
        <v>0.44000000000232831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1389358.8600000003</v>
      </c>
      <c r="D1017" s="2">
        <f>BILANCA!E12</f>
        <v>1413980.34</v>
      </c>
      <c r="E1017" s="2">
        <v>0</v>
      </c>
      <c r="F1017" s="2">
        <v>0</v>
      </c>
      <c r="G1017" s="3">
        <f t="shared" si="38"/>
        <v>29521.236780000003</v>
      </c>
      <c r="H1017" s="3">
        <f t="shared" si="35"/>
        <v>0.4799999997485429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1035821.1600000001</v>
      </c>
      <c r="D1018" s="2">
        <f>BILANCA!E13</f>
        <v>1003959.6900000002</v>
      </c>
      <c r="E1018" s="2">
        <v>0</v>
      </c>
      <c r="F1018" s="2">
        <v>0</v>
      </c>
      <c r="G1018" s="3">
        <f t="shared" si="38"/>
        <v>24349.924320000006</v>
      </c>
      <c r="H1018" s="3">
        <f t="shared" si="35"/>
        <v>0.46999999997206032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2688030.24</v>
      </c>
      <c r="D1020" s="2">
        <f>BILANCA!E15</f>
        <v>2688030.24</v>
      </c>
      <c r="E1020" s="2">
        <v>0</v>
      </c>
      <c r="F1020" s="2">
        <v>0</v>
      </c>
      <c r="G1020" s="3">
        <f t="shared" si="38"/>
        <v>80640.907200000016</v>
      </c>
      <c r="H1020" s="3">
        <f t="shared" si="35"/>
        <v>0.48000000044703484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1652209.08</v>
      </c>
      <c r="D1023" s="2">
        <f>BILANCA!E18</f>
        <v>1684070.55</v>
      </c>
      <c r="E1023" s="2">
        <v>0</v>
      </c>
      <c r="F1023" s="2">
        <v>0</v>
      </c>
      <c r="G1023" s="3">
        <f t="shared" si="38"/>
        <v>65264.552340000002</v>
      </c>
      <c r="H1023" s="3">
        <f t="shared" si="35"/>
        <v>0.53000000002793968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50494.869999999995</v>
      </c>
      <c r="D1024" s="2">
        <f>BILANCA!E19</f>
        <v>47949.939999999944</v>
      </c>
      <c r="E1024" s="2">
        <v>0</v>
      </c>
      <c r="F1024" s="2">
        <v>0</v>
      </c>
      <c r="G1024" s="3">
        <f t="shared" si="38"/>
        <v>2049.5264999999986</v>
      </c>
      <c r="H1024" s="3">
        <f t="shared" si="35"/>
        <v>0.19000000006053597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398722</v>
      </c>
      <c r="D1025" s="2">
        <f>BILANCA!E20</f>
        <v>410365.75</v>
      </c>
      <c r="E1025" s="2">
        <v>0</v>
      </c>
      <c r="F1025" s="2">
        <v>0</v>
      </c>
      <c r="G1025" s="3">
        <f t="shared" si="38"/>
        <v>18291.802499999998</v>
      </c>
      <c r="H1025" s="3">
        <f t="shared" si="35"/>
        <v>0.25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47591.98</v>
      </c>
      <c r="D1026" s="2">
        <f>BILANCA!E21</f>
        <v>47591.98</v>
      </c>
      <c r="E1026" s="2">
        <v>0</v>
      </c>
      <c r="F1026" s="2">
        <v>0</v>
      </c>
      <c r="G1026" s="3">
        <f t="shared" si="38"/>
        <v>2284.4150400000003</v>
      </c>
      <c r="H1026" s="3">
        <f t="shared" si="35"/>
        <v>3.9999999993597157E-2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7157.68</v>
      </c>
      <c r="D1027" s="2">
        <f>BILANCA!E22</f>
        <v>12040.18</v>
      </c>
      <c r="E1027" s="2">
        <v>0</v>
      </c>
      <c r="F1027" s="2">
        <v>0</v>
      </c>
      <c r="G1027" s="3">
        <f t="shared" si="38"/>
        <v>531.04668000000004</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613.71</v>
      </c>
      <c r="D1029" s="2">
        <f>BILANCA!E24</f>
        <v>613.71</v>
      </c>
      <c r="E1029" s="2">
        <v>0</v>
      </c>
      <c r="F1029" s="2">
        <v>0</v>
      </c>
      <c r="G1029" s="3">
        <f t="shared" si="38"/>
        <v>34.981470000000002</v>
      </c>
      <c r="H1029" s="3">
        <f t="shared" si="35"/>
        <v>0.57999999999992724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99979.75</v>
      </c>
      <c r="D1031" s="2">
        <f>BILANCA!E26</f>
        <v>104149.7</v>
      </c>
      <c r="E1031" s="2">
        <v>0</v>
      </c>
      <c r="F1031" s="2">
        <v>0</v>
      </c>
      <c r="G1031" s="3">
        <f t="shared" si="38"/>
        <v>6473.8621500000008</v>
      </c>
      <c r="H1031" s="3">
        <f t="shared" si="35"/>
        <v>0.55000000000291038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503570.25</v>
      </c>
      <c r="D1033" s="2">
        <f>BILANCA!E28</f>
        <v>526811.38</v>
      </c>
      <c r="E1033" s="2">
        <v>0</v>
      </c>
      <c r="F1033" s="2">
        <v>0</v>
      </c>
      <c r="G1033" s="3">
        <f t="shared" si="38"/>
        <v>35815.439229999996</v>
      </c>
      <c r="H1033" s="3">
        <f t="shared" si="35"/>
        <v>0.63000000000465661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303025.06</v>
      </c>
      <c r="D1040" s="2">
        <f>BILANCA!E35</f>
        <v>362070.70999999996</v>
      </c>
      <c r="E1040" s="2">
        <v>0</v>
      </c>
      <c r="F1040" s="2">
        <v>0</v>
      </c>
      <c r="G1040" s="3">
        <f t="shared" si="38"/>
        <v>30814.994399999996</v>
      </c>
      <c r="H1040" s="3">
        <f t="shared" si="35"/>
        <v>0.3500000000349246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342881.65</v>
      </c>
      <c r="D1041" s="2">
        <f>BILANCA!E36</f>
        <v>401927.3</v>
      </c>
      <c r="E1041" s="2">
        <v>0</v>
      </c>
      <c r="F1041" s="2">
        <v>0</v>
      </c>
      <c r="G1041" s="3">
        <f t="shared" si="38"/>
        <v>35548.823749999996</v>
      </c>
      <c r="H1041" s="3">
        <f t="shared" si="35"/>
        <v>0.6499999999650754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651.29999999999995</v>
      </c>
      <c r="D1042" s="2">
        <f>BILANCA!E37</f>
        <v>651.29999999999995</v>
      </c>
      <c r="E1042" s="2">
        <v>0</v>
      </c>
      <c r="F1042" s="2">
        <v>0</v>
      </c>
      <c r="G1042" s="3">
        <f t="shared" si="38"/>
        <v>62.524799999999999</v>
      </c>
      <c r="H1042" s="3">
        <f t="shared" si="35"/>
        <v>0.59999999999990905</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40507.89</v>
      </c>
      <c r="D1045" s="2">
        <f>BILANCA!E40</f>
        <v>40507.89</v>
      </c>
      <c r="E1045" s="2">
        <v>0</v>
      </c>
      <c r="F1045" s="2">
        <v>0</v>
      </c>
      <c r="G1045" s="3">
        <f t="shared" si="38"/>
        <v>4253.3284500000009</v>
      </c>
      <c r="H1045" s="3">
        <f t="shared" si="35"/>
        <v>0.22000000000116415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17.770000000000437</v>
      </c>
      <c r="D1050" s="2">
        <f>BILANCA!E45</f>
        <v>0</v>
      </c>
      <c r="E1050" s="2">
        <v>0</v>
      </c>
      <c r="F1050" s="2">
        <v>0</v>
      </c>
      <c r="G1050" s="3">
        <f t="shared" si="38"/>
        <v>0.71080000000001753</v>
      </c>
      <c r="H1050" s="3">
        <f t="shared" si="35"/>
        <v>0.22999999999956344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4628.1400000000003</v>
      </c>
      <c r="D1052" s="2">
        <f>BILANCA!E47</f>
        <v>4628.1400000000003</v>
      </c>
      <c r="E1052" s="2">
        <v>0</v>
      </c>
      <c r="F1052" s="2">
        <v>0</v>
      </c>
      <c r="G1052" s="3">
        <f t="shared" si="38"/>
        <v>583.14564000000007</v>
      </c>
      <c r="H1052" s="3">
        <f t="shared" si="35"/>
        <v>0.28000000000065484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4610.37</v>
      </c>
      <c r="D1055" s="2">
        <f>BILANCA!E50</f>
        <v>4628.1400000000003</v>
      </c>
      <c r="E1055" s="2">
        <v>0</v>
      </c>
      <c r="F1055" s="2">
        <v>0</v>
      </c>
      <c r="G1055" s="3">
        <f t="shared" si="38"/>
        <v>623.99924999999996</v>
      </c>
      <c r="H1055" s="3">
        <f t="shared" si="35"/>
        <v>0.51000000000021828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234.35</v>
      </c>
      <c r="D1056" s="2">
        <f>BILANCA!E51</f>
        <v>234.35</v>
      </c>
      <c r="E1056" s="2">
        <v>0</v>
      </c>
      <c r="F1056" s="2">
        <v>0</v>
      </c>
      <c r="G1056" s="3">
        <f t="shared" si="38"/>
        <v>32.340299999999999</v>
      </c>
      <c r="H1056" s="3">
        <f t="shared" si="35"/>
        <v>0.69999999999998863</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81205.84</v>
      </c>
      <c r="D1059" s="2">
        <f>BILANCA!E54</f>
        <v>82532.94</v>
      </c>
      <c r="E1059" s="2">
        <v>0</v>
      </c>
      <c r="F1059" s="2">
        <v>0</v>
      </c>
      <c r="G1059" s="3">
        <f t="shared" si="38"/>
        <v>12067.314280000001</v>
      </c>
      <c r="H1059" s="3">
        <f t="shared" si="35"/>
        <v>0.22000000000116415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81205.84</v>
      </c>
      <c r="D1060" s="2">
        <f>BILANCA!E55</f>
        <v>82532.94</v>
      </c>
      <c r="E1060" s="2">
        <v>0</v>
      </c>
      <c r="F1060" s="2">
        <v>0</v>
      </c>
      <c r="G1060" s="3">
        <f t="shared" si="38"/>
        <v>12313.585999999999</v>
      </c>
      <c r="H1060" s="3">
        <f t="shared" si="35"/>
        <v>0.22000000000116415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551.47</v>
      </c>
      <c r="D1068" s="2">
        <f>BILANCA!E63</f>
        <v>551.47</v>
      </c>
      <c r="E1068" s="2">
        <v>0</v>
      </c>
      <c r="F1068" s="2">
        <v>0</v>
      </c>
      <c r="G1068" s="3">
        <f t="shared" si="38"/>
        <v>95.955780000000004</v>
      </c>
      <c r="H1068" s="3">
        <f t="shared" si="35"/>
        <v>0.94000000000005457</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551.47</v>
      </c>
      <c r="D1069" s="2">
        <f>BILANCA!E64</f>
        <v>551.47</v>
      </c>
      <c r="E1069" s="2">
        <v>0</v>
      </c>
      <c r="F1069" s="2">
        <v>0</v>
      </c>
      <c r="G1069" s="3">
        <f t="shared" si="38"/>
        <v>97.610189999999989</v>
      </c>
      <c r="H1069" s="3">
        <f t="shared" si="35"/>
        <v>0.94000000000005457</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403263.02</v>
      </c>
      <c r="D1074" s="2">
        <f>BILANCA!E69</f>
        <v>365579.67000000004</v>
      </c>
      <c r="E1074" s="2">
        <v>0</v>
      </c>
      <c r="F1074" s="2">
        <v>0</v>
      </c>
      <c r="G1074" s="3">
        <f t="shared" si="38"/>
        <v>72603.031040000002</v>
      </c>
      <c r="H1074" s="3">
        <f t="shared" si="35"/>
        <v>0.34999999997671694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83934.83</v>
      </c>
      <c r="D1075" s="2">
        <f>BILANCA!E70</f>
        <v>80885.47</v>
      </c>
      <c r="E1075" s="2">
        <v>0</v>
      </c>
      <c r="F1075" s="2">
        <v>0</v>
      </c>
      <c r="G1075" s="3">
        <f t="shared" si="38"/>
        <v>15970.875050000001</v>
      </c>
      <c r="H1075" s="3">
        <f t="shared" si="35"/>
        <v>0.63999999999941792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83415.360000000001</v>
      </c>
      <c r="D1076" s="2">
        <f>BILANCA!E71</f>
        <v>80410.39</v>
      </c>
      <c r="E1076" s="2">
        <v>0</v>
      </c>
      <c r="F1076" s="2">
        <v>0</v>
      </c>
      <c r="G1076" s="3">
        <f t="shared" si="38"/>
        <v>16119.58524</v>
      </c>
      <c r="H1076" s="3">
        <f t="shared" si="35"/>
        <v>0.75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83415.360000000001</v>
      </c>
      <c r="D1078" s="2">
        <f>BILANCA!E73</f>
        <v>80410.39</v>
      </c>
      <c r="E1078" s="2">
        <v>0</v>
      </c>
      <c r="F1078" s="2">
        <v>0</v>
      </c>
      <c r="G1078" s="3">
        <f t="shared" si="38"/>
        <v>16608.057520000002</v>
      </c>
      <c r="H1078" s="3">
        <f t="shared" si="35"/>
        <v>0.75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519.47</v>
      </c>
      <c r="D1085" s="2">
        <f>BILANCA!E80</f>
        <v>475.08</v>
      </c>
      <c r="E1085" s="2">
        <v>0</v>
      </c>
      <c r="F1085" s="2">
        <v>0</v>
      </c>
      <c r="G1085" s="3">
        <f t="shared" si="38"/>
        <v>110.22225</v>
      </c>
      <c r="H1085" s="3">
        <f t="shared" si="35"/>
        <v>0.55000000000001137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28386.28</v>
      </c>
      <c r="D1087" s="2">
        <f>BILANCA!E82</f>
        <v>36185.339999999997</v>
      </c>
      <c r="E1087" s="2">
        <v>0</v>
      </c>
      <c r="F1087" s="2">
        <v>0</v>
      </c>
      <c r="G1087" s="3">
        <f t="shared" si="38"/>
        <v>7758.2859199999994</v>
      </c>
      <c r="H1087" s="3">
        <f t="shared" si="35"/>
        <v>0.61999999999534339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879.03</v>
      </c>
      <c r="D1090" s="2">
        <f>BILANCA!E85</f>
        <v>879.03</v>
      </c>
      <c r="E1090" s="2">
        <v>0</v>
      </c>
      <c r="F1090" s="2">
        <v>0</v>
      </c>
      <c r="G1090" s="3">
        <f t="shared" si="38"/>
        <v>210.96719999999999</v>
      </c>
      <c r="H1090" s="3">
        <f t="shared" si="35"/>
        <v>5.999999999994543E-2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27507.25</v>
      </c>
      <c r="D1092" s="2">
        <f>BILANCA!E87</f>
        <v>35306.31</v>
      </c>
      <c r="E1092" s="2">
        <v>0</v>
      </c>
      <c r="F1092" s="2">
        <v>0</v>
      </c>
      <c r="G1092" s="3">
        <f t="shared" si="38"/>
        <v>8045.8293400000002</v>
      </c>
      <c r="H1092" s="3">
        <f t="shared" si="35"/>
        <v>0.55999999999767169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23085</v>
      </c>
      <c r="D1140" s="2">
        <f>BILANCA!E135</f>
        <v>20520</v>
      </c>
      <c r="E1140" s="2">
        <v>0</v>
      </c>
      <c r="F1140" s="2">
        <v>0</v>
      </c>
      <c r="G1140" s="3">
        <f t="shared" si="38"/>
        <v>8336.25</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23085</v>
      </c>
      <c r="D1141" s="2">
        <f>BILANCA!E136</f>
        <v>20520</v>
      </c>
      <c r="E1141" s="2">
        <v>0</v>
      </c>
      <c r="F1141" s="2">
        <v>0</v>
      </c>
      <c r="G1141" s="3">
        <f t="shared" si="38"/>
        <v>8400.375</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23085</v>
      </c>
      <c r="D1142" s="2">
        <f>BILANCA!E137</f>
        <v>20520</v>
      </c>
      <c r="E1142" s="2">
        <v>0</v>
      </c>
      <c r="F1142" s="2">
        <v>0</v>
      </c>
      <c r="G1142" s="3">
        <f t="shared" si="38"/>
        <v>8464.5</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903.38</v>
      </c>
      <c r="D1152" s="2">
        <f>BILANCA!E147</f>
        <v>227988.86000000002</v>
      </c>
      <c r="E1152" s="2">
        <v>0</v>
      </c>
      <c r="F1152" s="2">
        <v>0</v>
      </c>
      <c r="G1152" s="3">
        <f t="shared" si="38"/>
        <v>64877.116199999997</v>
      </c>
      <c r="H1152" s="3">
        <f t="shared" si="41"/>
        <v>0.51999999998486146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225695.98</v>
      </c>
      <c r="E1155" s="2">
        <v>0</v>
      </c>
      <c r="F1155" s="2">
        <v>0</v>
      </c>
      <c r="G1155" s="3">
        <f t="shared" si="38"/>
        <v>65451.834199999998</v>
      </c>
      <c r="H1155" s="3">
        <f t="shared" si="41"/>
        <v>1.9999999989522621E-2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225695.98</v>
      </c>
      <c r="E1161" s="2">
        <v>0</v>
      </c>
      <c r="F1161" s="2">
        <v>0</v>
      </c>
      <c r="G1161" s="3">
        <f t="shared" si="38"/>
        <v>68160.185960000003</v>
      </c>
      <c r="H1161" s="3">
        <f t="shared" si="41"/>
        <v>1.9999999989522621E-2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903.38</v>
      </c>
      <c r="D1166" s="2">
        <f>BILANCA!E161</f>
        <v>2292.88</v>
      </c>
      <c r="E1166" s="2">
        <v>0</v>
      </c>
      <c r="F1166" s="2">
        <v>0</v>
      </c>
      <c r="G1166" s="3">
        <f t="shared" si="38"/>
        <v>856.30583999999999</v>
      </c>
      <c r="H1166" s="3">
        <f t="shared" si="41"/>
        <v>0.49999999999988631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266953.53000000003</v>
      </c>
      <c r="D1176" s="2">
        <f>BILANCA!E171</f>
        <v>0</v>
      </c>
      <c r="E1176" s="2">
        <v>0</v>
      </c>
      <c r="F1176" s="2">
        <v>0</v>
      </c>
      <c r="G1176" s="3">
        <f t="shared" si="38"/>
        <v>44314.285980000008</v>
      </c>
      <c r="H1176" s="3">
        <f t="shared" si="41"/>
        <v>0.46999999997206032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266953.53000000003</v>
      </c>
      <c r="D1179" s="2">
        <f>BILANCA!E174</f>
        <v>0</v>
      </c>
      <c r="E1179" s="2">
        <v>0</v>
      </c>
      <c r="F1179" s="2">
        <v>0</v>
      </c>
      <c r="G1179" s="3">
        <f t="shared" si="38"/>
        <v>45115.146570000004</v>
      </c>
      <c r="H1179" s="3">
        <f t="shared" si="41"/>
        <v>0.46999999997206032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1940630.48</v>
      </c>
      <c r="D1180" s="2">
        <f>BILANCA!E176</f>
        <v>1927568.6099999999</v>
      </c>
      <c r="E1180" s="2">
        <v>0</v>
      </c>
      <c r="F1180" s="2">
        <v>0</v>
      </c>
      <c r="G1180" s="3">
        <f t="shared" si="38"/>
        <v>985280.50899999996</v>
      </c>
      <c r="H1180" s="3">
        <f t="shared" si="41"/>
        <v>0.87000000011175871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346505.37</v>
      </c>
      <c r="D1181" s="2">
        <f>BILANCA!E177</f>
        <v>356218.85</v>
      </c>
      <c r="E1181" s="2">
        <v>0</v>
      </c>
      <c r="F1181" s="2">
        <v>0</v>
      </c>
      <c r="G1181" s="3">
        <f t="shared" si="38"/>
        <v>181079.26496999999</v>
      </c>
      <c r="H1181" s="3">
        <f t="shared" si="41"/>
        <v>0.52000000001862645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343485.36</v>
      </c>
      <c r="D1182" s="2">
        <f>BILANCA!E178</f>
        <v>352404.41</v>
      </c>
      <c r="E1182" s="2">
        <v>0</v>
      </c>
      <c r="F1182" s="2">
        <v>0</v>
      </c>
      <c r="G1182" s="3">
        <f t="shared" si="38"/>
        <v>180306.59895999997</v>
      </c>
      <c r="H1182" s="3">
        <f t="shared" si="41"/>
        <v>0.76999999996041879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263454.8</v>
      </c>
      <c r="D1183" s="2">
        <f>BILANCA!E179</f>
        <v>306389.68</v>
      </c>
      <c r="E1183" s="2">
        <v>0</v>
      </c>
      <c r="F1183" s="2">
        <v>0</v>
      </c>
      <c r="G1183" s="3">
        <f t="shared" si="38"/>
        <v>151588.50967999999</v>
      </c>
      <c r="H1183" s="3">
        <f t="shared" si="41"/>
        <v>0.52000000001862645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74530.039999999994</v>
      </c>
      <c r="D1184" s="2">
        <f>BILANCA!E180</f>
        <v>42253.34</v>
      </c>
      <c r="E1184" s="2">
        <v>0</v>
      </c>
      <c r="F1184" s="2">
        <v>0</v>
      </c>
      <c r="G1184" s="3">
        <f t="shared" si="38"/>
        <v>27672.389279999996</v>
      </c>
      <c r="H1184" s="3">
        <f t="shared" si="41"/>
        <v>0.3799999999901047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35.39</v>
      </c>
      <c r="D1185" s="2">
        <f>BILANCA!E181</f>
        <v>62.16</v>
      </c>
      <c r="E1185" s="2">
        <v>0</v>
      </c>
      <c r="F1185" s="2">
        <v>0</v>
      </c>
      <c r="G1185" s="3">
        <f t="shared" si="38"/>
        <v>27.949249999999996</v>
      </c>
      <c r="H1185" s="3">
        <f t="shared" si="41"/>
        <v>0.54999999999999716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35.39</v>
      </c>
      <c r="D1188" s="2">
        <f>BILANCA!E184</f>
        <v>62.16</v>
      </c>
      <c r="E1188" s="2">
        <v>0</v>
      </c>
      <c r="F1188" s="2">
        <v>0</v>
      </c>
      <c r="G1188" s="3">
        <f t="shared" si="38"/>
        <v>28.428379999999997</v>
      </c>
      <c r="H1188" s="3">
        <f t="shared" si="41"/>
        <v>0.54999999999999716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3699.23</v>
      </c>
      <c r="D1198" s="2">
        <f>BILANCA!E194</f>
        <v>3699.23</v>
      </c>
      <c r="E1198" s="2">
        <v>0</v>
      </c>
      <c r="F1198" s="2">
        <v>0</v>
      </c>
      <c r="G1198" s="3">
        <f t="shared" si="38"/>
        <v>2086.3657199999998</v>
      </c>
      <c r="H1198" s="3">
        <f t="shared" si="41"/>
        <v>0.46000000000003638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1765.9</v>
      </c>
      <c r="D1200" s="2">
        <f>BILANCA!E196</f>
        <v>0</v>
      </c>
      <c r="E1200" s="2">
        <v>0</v>
      </c>
      <c r="F1200" s="2">
        <v>0</v>
      </c>
      <c r="G1200" s="3">
        <f t="shared" si="38"/>
        <v>335.52100000000002</v>
      </c>
      <c r="H1200" s="3">
        <f t="shared" si="41"/>
        <v>9.9999999999909051E-2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3020.01</v>
      </c>
      <c r="D1201" s="2">
        <f>BILANCA!E197</f>
        <v>0</v>
      </c>
      <c r="E1201" s="2">
        <v>0</v>
      </c>
      <c r="F1201" s="2">
        <v>0</v>
      </c>
      <c r="G1201" s="3">
        <f t="shared" si="38"/>
        <v>576.82191</v>
      </c>
      <c r="H1201" s="3">
        <f t="shared" si="41"/>
        <v>1.0000000000218279E-2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3020.01</v>
      </c>
      <c r="D1203" s="2">
        <f>BILANCA!E199</f>
        <v>0</v>
      </c>
      <c r="E1203" s="2">
        <v>0</v>
      </c>
      <c r="F1203" s="2">
        <v>0</v>
      </c>
      <c r="G1203" s="3">
        <f t="shared" si="44"/>
        <v>582.86193000000003</v>
      </c>
      <c r="H1203" s="3">
        <f t="shared" si="45"/>
        <v>1.0000000000218279E-2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3814.44</v>
      </c>
      <c r="E1251" s="2">
        <v>0</v>
      </c>
      <c r="F1251" s="2">
        <v>0</v>
      </c>
      <c r="G1251" s="3">
        <f>B1251/1000*C1251+B1251/500*D1251</f>
        <v>1838.56008</v>
      </c>
      <c r="H1251" s="3">
        <f>ABS(C1251-ROUND(C1251,0))+ABS(D1251-ROUND(D1251,0))</f>
        <v>0.44000000000005457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1594125.1099999999</v>
      </c>
      <c r="D1255" s="2">
        <f>BILANCA!E251</f>
        <v>1571349.76</v>
      </c>
      <c r="E1255" s="2">
        <v>0</v>
      </c>
      <c r="F1255" s="2">
        <v>0</v>
      </c>
      <c r="G1255" s="3">
        <f t="shared" si="38"/>
        <v>1160522.0343499999</v>
      </c>
      <c r="H1255" s="3">
        <f t="shared" si="41"/>
        <v>0.34999999986030161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1559967.45</v>
      </c>
      <c r="D1256" s="2">
        <f>BILANCA!E252</f>
        <v>1582023.93</v>
      </c>
      <c r="E1256" s="2">
        <v>0</v>
      </c>
      <c r="F1256" s="2">
        <v>0</v>
      </c>
      <c r="G1256" s="3">
        <f t="shared" si="38"/>
        <v>1162107.7662599999</v>
      </c>
      <c r="H1256" s="3">
        <f t="shared" si="41"/>
        <v>0.52000000001862645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1559967.45</v>
      </c>
      <c r="D1257" s="2">
        <f>BILANCA!E253</f>
        <v>1582023.93</v>
      </c>
      <c r="E1257" s="2">
        <v>0</v>
      </c>
      <c r="F1257" s="2">
        <v>0</v>
      </c>
      <c r="G1257" s="3">
        <f t="shared" si="38"/>
        <v>1166831.7815699999</v>
      </c>
      <c r="H1257" s="3">
        <f t="shared" si="41"/>
        <v>0.52000000001862645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33254.280000000028</v>
      </c>
      <c r="D1259" s="2">
        <f>BILANCA!E255</f>
        <v>-238663.02999999997</v>
      </c>
      <c r="E1259" s="2">
        <v>0</v>
      </c>
      <c r="F1259" s="2">
        <v>0</v>
      </c>
      <c r="G1259" s="3">
        <f t="shared" si="38"/>
        <v>-110573.87321999996</v>
      </c>
      <c r="H1259" s="3">
        <f t="shared" si="41"/>
        <v>0.30999999999767169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591988.43000000005</v>
      </c>
      <c r="D1260" s="2">
        <f>BILANCA!E256</f>
        <v>330541.28999999998</v>
      </c>
      <c r="E1260" s="2">
        <v>0</v>
      </c>
      <c r="F1260" s="2">
        <v>0</v>
      </c>
      <c r="G1260" s="3">
        <f t="shared" si="38"/>
        <v>313267.7525</v>
      </c>
      <c r="H1260" s="3">
        <f t="shared" si="41"/>
        <v>0.72000000003026798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591988.43000000005</v>
      </c>
      <c r="D1261" s="2">
        <f>BILANCA!E257</f>
        <v>330541.28999999998</v>
      </c>
      <c r="E1261" s="2">
        <v>0</v>
      </c>
      <c r="F1261" s="2">
        <v>0</v>
      </c>
      <c r="G1261" s="3">
        <f t="shared" si="38"/>
        <v>314520.82351000002</v>
      </c>
      <c r="H1261" s="3">
        <f t="shared" si="41"/>
        <v>0.72000000003026798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558734.15</v>
      </c>
      <c r="D1264" s="2">
        <f>BILANCA!E260</f>
        <v>569204.31999999995</v>
      </c>
      <c r="E1264" s="2">
        <v>0</v>
      </c>
      <c r="F1264" s="2">
        <v>0</v>
      </c>
      <c r="G1264" s="3">
        <f t="shared" si="38"/>
        <v>431074.26865999994</v>
      </c>
      <c r="H1264" s="3">
        <f t="shared" si="41"/>
        <v>0.46999999997206032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558734.15</v>
      </c>
      <c r="D1266" s="2">
        <f>BILANCA!E262</f>
        <v>569204.31999999995</v>
      </c>
      <c r="E1266" s="2">
        <v>0</v>
      </c>
      <c r="F1266" s="2">
        <v>0</v>
      </c>
      <c r="G1266" s="3">
        <f t="shared" si="38"/>
        <v>434468.55423999997</v>
      </c>
      <c r="H1266" s="3">
        <f t="shared" si="41"/>
        <v>0.46999999997206032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903.38</v>
      </c>
      <c r="D1278" s="2">
        <f>BILANCA!E274</f>
        <v>227988.86000000002</v>
      </c>
      <c r="E1278" s="2">
        <v>0</v>
      </c>
      <c r="F1278" s="2">
        <v>0</v>
      </c>
      <c r="G1278" s="3">
        <f t="shared" si="38"/>
        <v>122444.13480000001</v>
      </c>
      <c r="H1278" s="3">
        <f t="shared" si="41"/>
        <v>0.51999999998486146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225695.98</v>
      </c>
      <c r="E1281" s="2">
        <v>0</v>
      </c>
      <c r="F1281" s="2">
        <v>0</v>
      </c>
      <c r="G1281" s="3">
        <f t="shared" si="48"/>
        <v>122327.22116000002</v>
      </c>
      <c r="H1281" s="3">
        <f t="shared" si="49"/>
        <v>1.9999999989522621E-2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225695.98</v>
      </c>
      <c r="E1287" s="2">
        <v>0</v>
      </c>
      <c r="F1287" s="2">
        <v>0</v>
      </c>
      <c r="G1287" s="3">
        <f t="shared" si="48"/>
        <v>125035.57292000002</v>
      </c>
      <c r="H1287" s="3">
        <f t="shared" si="49"/>
        <v>1.9999999989522621E-2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903.38</v>
      </c>
      <c r="D1292" s="2">
        <f>BILANCA!E288</f>
        <v>2292.88</v>
      </c>
      <c r="E1292" s="2">
        <v>0</v>
      </c>
      <c r="F1292" s="2">
        <v>0</v>
      </c>
      <c r="G1292" s="3">
        <f t="shared" si="48"/>
        <v>1547.9374799999998</v>
      </c>
      <c r="H1292" s="3">
        <f t="shared" si="49"/>
        <v>0.49999999999988631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903.38</v>
      </c>
      <c r="D1305" s="2">
        <f>BILANCA!E302</f>
        <v>2292.88</v>
      </c>
      <c r="E1305" s="2">
        <v>0</v>
      </c>
      <c r="F1305" s="2">
        <v>0</v>
      </c>
      <c r="G1305" s="3">
        <f t="shared" si="38"/>
        <v>1619.2963</v>
      </c>
      <c r="H1305" s="3">
        <f t="shared" si="41"/>
        <v>0.49999999999988631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225695.98</v>
      </c>
      <c r="E1306" s="2">
        <v>0</v>
      </c>
      <c r="F1306" s="2">
        <v>0</v>
      </c>
      <c r="G1306" s="3">
        <f t="shared" si="38"/>
        <v>133612.02015999999</v>
      </c>
      <c r="H1306" s="3">
        <f t="shared" si="41"/>
        <v>1.9999999989522621E-2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19200.32</v>
      </c>
      <c r="D1311" s="2">
        <f>BILANCA!E308</f>
        <v>27136.51</v>
      </c>
      <c r="E1311" s="2">
        <v>0</v>
      </c>
      <c r="F1311" s="2">
        <v>0</v>
      </c>
      <c r="G1311" s="3">
        <f t="shared" si="52"/>
        <v>22115.475339999997</v>
      </c>
      <c r="H1311" s="3">
        <f t="shared" si="41"/>
        <v>0.81000000000130967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8306.93</v>
      </c>
      <c r="D1312" s="2">
        <f>BILANCA!E309</f>
        <v>8169.8</v>
      </c>
      <c r="E1312" s="2">
        <v>0</v>
      </c>
      <c r="F1312" s="2">
        <v>0</v>
      </c>
      <c r="G1312" s="3">
        <f t="shared" si="52"/>
        <v>7443.2520599999998</v>
      </c>
      <c r="H1312" s="3">
        <f t="shared" si="41"/>
        <v>0.26999999999952706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36773.58</v>
      </c>
      <c r="D1339" s="2">
        <f>BILANCA!E336</f>
        <v>25495.39</v>
      </c>
      <c r="E1339" s="2">
        <v>0</v>
      </c>
      <c r="F1339" s="2">
        <v>0</v>
      </c>
      <c r="G1339" s="3">
        <f t="shared" si="52"/>
        <v>28874.474439999998</v>
      </c>
      <c r="H1339" s="3">
        <f t="shared" si="41"/>
        <v>0.80999999999767169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306711.78000000003</v>
      </c>
      <c r="D1340" s="2">
        <f>BILANCA!E337</f>
        <v>326909.02</v>
      </c>
      <c r="E1340" s="2">
        <v>0</v>
      </c>
      <c r="F1340" s="2">
        <v>0</v>
      </c>
      <c r="G1340" s="3">
        <f t="shared" si="52"/>
        <v>316974.8406</v>
      </c>
      <c r="H1340" s="3">
        <f t="shared" si="41"/>
        <v>0.23999999999068677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3020.01</v>
      </c>
      <c r="D1341" s="2">
        <f>BILANCA!E338</f>
        <v>0</v>
      </c>
      <c r="E1341" s="2">
        <v>0</v>
      </c>
      <c r="F1341" s="2">
        <v>0</v>
      </c>
      <c r="G1341" s="3">
        <f t="shared" si="52"/>
        <v>999.62331000000017</v>
      </c>
      <c r="H1341" s="3">
        <f t="shared" si="41"/>
        <v>1.0000000000218279E-2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3814.44</v>
      </c>
      <c r="E1383" s="2">
        <v>0</v>
      </c>
      <c r="F1383" s="2">
        <v>0</v>
      </c>
      <c r="G1383" s="3">
        <f t="shared" si="59"/>
        <v>2845.57224</v>
      </c>
      <c r="H1383" s="3">
        <f t="shared" si="60"/>
        <v>0.44000000000005457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3661541.36</v>
      </c>
      <c r="D1510" s="2">
        <f>'RAS-funkcijski'!E114</f>
        <v>4546893.03</v>
      </c>
      <c r="E1510" s="2">
        <v>0</v>
      </c>
      <c r="F1510" s="2">
        <v>0</v>
      </c>
      <c r="G1510" s="3">
        <f t="shared" si="52"/>
        <v>1403086.0162</v>
      </c>
      <c r="H1510" s="3">
        <f t="shared" si="63"/>
        <v>0.39000000013038516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3364848.06</v>
      </c>
      <c r="D1511" s="2">
        <f>'RAS-funkcijski'!E115</f>
        <v>4265871.4400000004</v>
      </c>
      <c r="E1511" s="2">
        <v>0</v>
      </c>
      <c r="F1511" s="2">
        <v>0</v>
      </c>
      <c r="G1511" s="3">
        <f t="shared" si="52"/>
        <v>1320521.5943400001</v>
      </c>
      <c r="H1511" s="3">
        <f t="shared" si="63"/>
        <v>0.50000000046566129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3364848.06</v>
      </c>
      <c r="D1513" s="2">
        <f>'RAS-funkcijski'!E117</f>
        <v>4265871.4400000004</v>
      </c>
      <c r="E1513" s="2">
        <v>0</v>
      </c>
      <c r="F1513" s="2">
        <v>0</v>
      </c>
      <c r="G1513" s="3">
        <f t="shared" si="52"/>
        <v>1344314.7762200001</v>
      </c>
      <c r="H1513" s="3">
        <f t="shared" si="63"/>
        <v>0.50000000046566129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296693.3</v>
      </c>
      <c r="D1522" s="2">
        <f>'RAS-funkcijski'!E126</f>
        <v>281021.59000000003</v>
      </c>
      <c r="E1522" s="2">
        <v>0</v>
      </c>
      <c r="F1522" s="2">
        <v>0</v>
      </c>
      <c r="G1522" s="3">
        <f t="shared" si="52"/>
        <v>104765.85056000001</v>
      </c>
      <c r="H1522" s="3">
        <f t="shared" si="63"/>
        <v>0.7099999999627471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3661541.36</v>
      </c>
      <c r="D1537" s="14">
        <f>'RAS-funkcijski'!E141</f>
        <v>4546893.03</v>
      </c>
      <c r="E1537" s="14">
        <v>0</v>
      </c>
      <c r="F1537" s="14">
        <v>0</v>
      </c>
      <c r="G1537" s="15">
        <f t="shared" si="52"/>
        <v>1747479.8565400003</v>
      </c>
      <c r="H1537" s="15">
        <f t="shared" si="63"/>
        <v>0.39000000013038516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2565</v>
      </c>
      <c r="E1538" s="7">
        <v>0</v>
      </c>
      <c r="F1538" s="7">
        <v>0</v>
      </c>
      <c r="G1538" s="8">
        <f t="shared" si="52"/>
        <v>6.03</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2565</v>
      </c>
      <c r="E1539" s="2">
        <v>0</v>
      </c>
      <c r="F1539" s="2">
        <v>0</v>
      </c>
      <c r="G1539" s="3">
        <f t="shared" si="52"/>
        <v>10.26</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2565</v>
      </c>
      <c r="E1547" s="2">
        <v>0</v>
      </c>
      <c r="F1547" s="2">
        <v>0</v>
      </c>
      <c r="G1547" s="3">
        <f t="shared" si="52"/>
        <v>51.300000000000004</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2565</v>
      </c>
      <c r="E1552" s="2">
        <v>0</v>
      </c>
      <c r="F1552" s="2">
        <v>0</v>
      </c>
      <c r="G1552" s="3">
        <f t="shared" si="52"/>
        <v>76.95</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346505.37</v>
      </c>
      <c r="D1582" s="7"/>
      <c r="E1582" s="7">
        <v>0</v>
      </c>
      <c r="F1582" s="7">
        <v>0</v>
      </c>
      <c r="G1582" s="8">
        <f t="shared" ref="G1582:G1686" si="70">B1582/1000*C1582</f>
        <v>346.50537000000003</v>
      </c>
      <c r="H1582" s="8">
        <f t="shared" ref="H1582:H1686" si="71">ABS(C1582-ROUND(C1582,0))</f>
        <v>0.36999999999534339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4276325.9099999992</v>
      </c>
      <c r="D1583" s="2">
        <v>0</v>
      </c>
      <c r="E1583" s="2">
        <v>0</v>
      </c>
      <c r="F1583" s="2">
        <v>0</v>
      </c>
      <c r="G1583" s="3">
        <f t="shared" si="70"/>
        <v>8552.6518199999991</v>
      </c>
      <c r="H1583" s="3">
        <f t="shared" si="71"/>
        <v>9.0000000782310963E-2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13447.62</v>
      </c>
      <c r="D1584" s="2">
        <v>0</v>
      </c>
      <c r="E1584" s="2">
        <v>0</v>
      </c>
      <c r="F1584" s="2">
        <v>0</v>
      </c>
      <c r="G1584" s="3">
        <f t="shared" si="70"/>
        <v>40.342860000000002</v>
      </c>
      <c r="H1584" s="3">
        <f t="shared" si="71"/>
        <v>0.37999999999919964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4184036.44</v>
      </c>
      <c r="D1585" s="2">
        <v>0</v>
      </c>
      <c r="E1585" s="2">
        <v>0</v>
      </c>
      <c r="F1585" s="2">
        <v>0</v>
      </c>
      <c r="G1585" s="3">
        <f t="shared" si="70"/>
        <v>16736.145759999999</v>
      </c>
      <c r="H1585" s="3">
        <f t="shared" si="71"/>
        <v>0.43999999994412065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3527587.47</v>
      </c>
      <c r="D1586" s="2">
        <v>0</v>
      </c>
      <c r="E1586" s="2">
        <v>0</v>
      </c>
      <c r="F1586" s="2">
        <v>0</v>
      </c>
      <c r="G1586" s="3">
        <f t="shared" si="70"/>
        <v>17637.93735</v>
      </c>
      <c r="H1586" s="3">
        <f t="shared" si="71"/>
        <v>0.47000000020489097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568559.24</v>
      </c>
      <c r="D1587" s="2">
        <v>0</v>
      </c>
      <c r="E1587" s="2">
        <v>0</v>
      </c>
      <c r="F1587" s="2">
        <v>0</v>
      </c>
      <c r="G1587" s="3">
        <f t="shared" si="70"/>
        <v>3411.3554399999998</v>
      </c>
      <c r="H1587" s="3">
        <f t="shared" si="71"/>
        <v>0.23999999999068677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765.06</v>
      </c>
      <c r="D1588" s="2">
        <v>0</v>
      </c>
      <c r="E1588" s="2">
        <v>0</v>
      </c>
      <c r="F1588" s="2">
        <v>0</v>
      </c>
      <c r="G1588" s="3">
        <f t="shared" si="70"/>
        <v>5.3554199999999996</v>
      </c>
      <c r="H1588" s="3">
        <f t="shared" si="71"/>
        <v>5.999999999994543E-2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84859.09</v>
      </c>
      <c r="D1591" s="2">
        <v>0</v>
      </c>
      <c r="E1591" s="2">
        <v>0</v>
      </c>
      <c r="F1591" s="2">
        <v>0</v>
      </c>
      <c r="G1591" s="3">
        <f t="shared" si="70"/>
        <v>848.59090000000003</v>
      </c>
      <c r="H1591" s="3">
        <f t="shared" si="71"/>
        <v>8.999999999650754E-2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2265.58</v>
      </c>
      <c r="D1593" s="2">
        <v>0</v>
      </c>
      <c r="E1593" s="2">
        <v>0</v>
      </c>
      <c r="F1593" s="2">
        <v>0</v>
      </c>
      <c r="G1593" s="3">
        <f t="shared" si="70"/>
        <v>27.186959999999999</v>
      </c>
      <c r="H1593" s="3">
        <f t="shared" si="71"/>
        <v>0.42000000000007276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78841.850000000006</v>
      </c>
      <c r="D1594" s="2">
        <v>0</v>
      </c>
      <c r="E1594" s="2">
        <v>0</v>
      </c>
      <c r="F1594" s="2">
        <v>0</v>
      </c>
      <c r="G1594" s="3">
        <f t="shared" si="70"/>
        <v>1024.9440500000001</v>
      </c>
      <c r="H1594" s="3">
        <f t="shared" si="71"/>
        <v>0.14999999999417923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4266612.43</v>
      </c>
      <c r="D1602" s="2">
        <v>0</v>
      </c>
      <c r="E1602" s="2">
        <v>0</v>
      </c>
      <c r="F1602" s="2">
        <v>0</v>
      </c>
      <c r="G1602" s="3">
        <f t="shared" si="70"/>
        <v>89598.86103</v>
      </c>
      <c r="H1602" s="3">
        <f t="shared" si="71"/>
        <v>0.42999999970197678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11399.08</v>
      </c>
      <c r="D1603" s="2">
        <v>0</v>
      </c>
      <c r="E1603" s="2">
        <v>0</v>
      </c>
      <c r="F1603" s="2">
        <v>0</v>
      </c>
      <c r="G1603" s="3">
        <f t="shared" si="70"/>
        <v>250.77975999999998</v>
      </c>
      <c r="H1603" s="3">
        <f t="shared" si="71"/>
        <v>7.999999999992724E-2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4173351.4899999998</v>
      </c>
      <c r="D1604" s="2">
        <v>0</v>
      </c>
      <c r="E1604" s="2">
        <v>0</v>
      </c>
      <c r="F1604" s="2">
        <v>0</v>
      </c>
      <c r="G1604" s="3">
        <f t="shared" si="70"/>
        <v>95987.084269999992</v>
      </c>
      <c r="H1604" s="3">
        <f t="shared" si="71"/>
        <v>0.48999999975785613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3484652.59</v>
      </c>
      <c r="D1605" s="2">
        <v>0</v>
      </c>
      <c r="E1605" s="2">
        <v>0</v>
      </c>
      <c r="F1605" s="2">
        <v>0</v>
      </c>
      <c r="G1605" s="3">
        <f t="shared" si="70"/>
        <v>83631.662159999993</v>
      </c>
      <c r="H1605" s="3">
        <f t="shared" si="71"/>
        <v>0.41000000014901161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600835.93999999994</v>
      </c>
      <c r="D1606" s="2">
        <v>0</v>
      </c>
      <c r="E1606" s="2">
        <v>0</v>
      </c>
      <c r="F1606" s="2">
        <v>0</v>
      </c>
      <c r="G1606" s="3">
        <f t="shared" si="70"/>
        <v>15020.898499999999</v>
      </c>
      <c r="H1606" s="3">
        <f t="shared" si="71"/>
        <v>6.0000000055879354E-2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738.29</v>
      </c>
      <c r="D1607" s="2">
        <v>0</v>
      </c>
      <c r="E1607" s="2">
        <v>0</v>
      </c>
      <c r="F1607" s="2">
        <v>0</v>
      </c>
      <c r="G1607" s="3">
        <f t="shared" si="70"/>
        <v>19.195539999999998</v>
      </c>
      <c r="H1607" s="3">
        <f t="shared" si="71"/>
        <v>0.28999999999996362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84859.09</v>
      </c>
      <c r="D1610" s="2">
        <v>0</v>
      </c>
      <c r="E1610" s="2">
        <v>0</v>
      </c>
      <c r="F1610" s="2">
        <v>0</v>
      </c>
      <c r="G1610" s="3">
        <f t="shared" si="70"/>
        <v>2460.9136100000001</v>
      </c>
      <c r="H1610" s="3">
        <f t="shared" si="71"/>
        <v>8.999999999650754E-2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2265.58</v>
      </c>
      <c r="D1612" s="2">
        <v>0</v>
      </c>
      <c r="E1612" s="2">
        <v>0</v>
      </c>
      <c r="F1612" s="2">
        <v>0</v>
      </c>
      <c r="G1612" s="3">
        <f t="shared" si="70"/>
        <v>70.232979999999998</v>
      </c>
      <c r="H1612" s="3">
        <f t="shared" si="71"/>
        <v>0.42000000000007276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81861.86</v>
      </c>
      <c r="D1613" s="2">
        <v>0</v>
      </c>
      <c r="E1613" s="2">
        <v>0</v>
      </c>
      <c r="F1613" s="2">
        <v>0</v>
      </c>
      <c r="G1613" s="3">
        <f t="shared" si="70"/>
        <v>2619.5795200000002</v>
      </c>
      <c r="H1613" s="3">
        <f t="shared" si="71"/>
        <v>0.13999999999941792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356218.84999999963</v>
      </c>
      <c r="D1621" s="2">
        <v>0</v>
      </c>
      <c r="E1621" s="2">
        <v>0</v>
      </c>
      <c r="F1621" s="2">
        <v>0</v>
      </c>
      <c r="G1621" s="3">
        <f t="shared" si="70"/>
        <v>14248.753999999986</v>
      </c>
      <c r="H1621" s="3">
        <f t="shared" si="71"/>
        <v>0.15000000037252903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25495.39</v>
      </c>
      <c r="D1622" s="2">
        <v>0</v>
      </c>
      <c r="E1622" s="2">
        <v>0</v>
      </c>
      <c r="F1622" s="2">
        <v>0</v>
      </c>
      <c r="G1622" s="3">
        <f t="shared" si="70"/>
        <v>1045.3109899999999</v>
      </c>
      <c r="H1622" s="3">
        <f t="shared" si="71"/>
        <v>0.38999999999941792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25495.39</v>
      </c>
      <c r="D1628" s="2">
        <v>0</v>
      </c>
      <c r="E1628" s="2">
        <v>0</v>
      </c>
      <c r="F1628" s="2">
        <v>0</v>
      </c>
      <c r="G1628" s="3">
        <f t="shared" si="70"/>
        <v>1198.28333</v>
      </c>
      <c r="H1628" s="3">
        <f t="shared" si="71"/>
        <v>0.38999999999941792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21734</v>
      </c>
      <c r="D1634" s="2">
        <v>0</v>
      </c>
      <c r="E1634" s="2">
        <v>0</v>
      </c>
      <c r="F1634" s="2">
        <v>0</v>
      </c>
      <c r="G1634" s="3">
        <f t="shared" si="70"/>
        <v>1151.902</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16220.2</v>
      </c>
      <c r="D1635" s="2">
        <v>0</v>
      </c>
      <c r="E1635" s="2">
        <v>0</v>
      </c>
      <c r="F1635" s="2">
        <v>0</v>
      </c>
      <c r="G1635" s="3">
        <f t="shared" si="70"/>
        <v>875.89080000000001</v>
      </c>
      <c r="H1635" s="3">
        <f t="shared" si="71"/>
        <v>0.2000000000007276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144.30000000000001</v>
      </c>
      <c r="D1636" s="2">
        <v>0</v>
      </c>
      <c r="E1636" s="2">
        <v>0</v>
      </c>
      <c r="F1636" s="2">
        <v>0</v>
      </c>
      <c r="G1636" s="3">
        <f t="shared" si="70"/>
        <v>7.9365000000000006</v>
      </c>
      <c r="H1636" s="3">
        <f t="shared" si="71"/>
        <v>0.30000000000001137</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5369.5</v>
      </c>
      <c r="D1638" s="2">
        <v>0</v>
      </c>
      <c r="E1638" s="2">
        <v>0</v>
      </c>
      <c r="F1638" s="2">
        <v>0</v>
      </c>
      <c r="G1638" s="3">
        <f t="shared" si="70"/>
        <v>306.06150000000002</v>
      </c>
      <c r="H1638" s="3">
        <f t="shared" si="71"/>
        <v>0.5</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62.16</v>
      </c>
      <c r="D1639" s="2">
        <v>0</v>
      </c>
      <c r="E1639" s="2">
        <v>0</v>
      </c>
      <c r="F1639" s="2">
        <v>0</v>
      </c>
      <c r="G1639" s="3">
        <f t="shared" si="70"/>
        <v>3.60528</v>
      </c>
      <c r="H1639" s="3">
        <f t="shared" si="71"/>
        <v>0.15999999999999659</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39.659999999999997</v>
      </c>
      <c r="D1640" s="2">
        <v>0</v>
      </c>
      <c r="E1640" s="2">
        <v>0</v>
      </c>
      <c r="F1640" s="2">
        <v>0</v>
      </c>
      <c r="G1640" s="3">
        <f t="shared" si="70"/>
        <v>2.3399399999999995</v>
      </c>
      <c r="H1640" s="3">
        <f t="shared" si="71"/>
        <v>0.34000000000000341</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22.5</v>
      </c>
      <c r="D1643" s="2">
        <v>0</v>
      </c>
      <c r="E1643" s="2">
        <v>0</v>
      </c>
      <c r="F1643" s="2">
        <v>0</v>
      </c>
      <c r="G1643" s="3">
        <f t="shared" si="70"/>
        <v>1.395</v>
      </c>
      <c r="H1643" s="3">
        <f t="shared" si="71"/>
        <v>0.5</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3699.23</v>
      </c>
      <c r="D1654" s="2">
        <v>0</v>
      </c>
      <c r="E1654" s="2">
        <v>0</v>
      </c>
      <c r="F1654" s="2">
        <v>0</v>
      </c>
      <c r="G1654" s="3">
        <f t="shared" si="70"/>
        <v>270.04379</v>
      </c>
      <c r="H1654" s="3">
        <f t="shared" si="71"/>
        <v>0.23000000000001819</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3699.23</v>
      </c>
      <c r="D1658" s="2">
        <v>0</v>
      </c>
      <c r="E1658" s="2">
        <v>0</v>
      </c>
      <c r="F1658" s="2">
        <v>0</v>
      </c>
      <c r="G1658" s="3">
        <f t="shared" si="70"/>
        <v>284.84071</v>
      </c>
      <c r="H1658" s="3">
        <f t="shared" si="71"/>
        <v>0.23000000000001819</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330723.46000000002</v>
      </c>
      <c r="D1681" s="2">
        <v>0</v>
      </c>
      <c r="E1681" s="2">
        <v>0</v>
      </c>
      <c r="F1681" s="2">
        <v>0</v>
      </c>
      <c r="G1681" s="3">
        <f t="shared" si="70"/>
        <v>33072.346000000005</v>
      </c>
      <c r="H1681" s="3">
        <f t="shared" si="71"/>
        <v>0.46000000002095476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3814.44</v>
      </c>
      <c r="D1682" s="2">
        <v>0</v>
      </c>
      <c r="E1682" s="2">
        <v>0</v>
      </c>
      <c r="F1682" s="2">
        <v>0</v>
      </c>
      <c r="G1682" s="3">
        <f t="shared" si="70"/>
        <v>385.25844000000001</v>
      </c>
      <c r="H1682" s="3">
        <f t="shared" si="71"/>
        <v>0.44000000000005457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326909.02</v>
      </c>
      <c r="D1683" s="2">
        <v>0</v>
      </c>
      <c r="E1683" s="2">
        <v>0</v>
      </c>
      <c r="F1683" s="2">
        <v>0</v>
      </c>
      <c r="G1683" s="3">
        <f t="shared" si="70"/>
        <v>33344.72004</v>
      </c>
      <c r="H1683" s="3">
        <f t="shared" si="71"/>
        <v>2.0000000018626451E-2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42830</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3694581.74</v>
      </c>
      <c r="I17" s="275">
        <f>'PR-RAS'!E6</f>
        <v>4274975.72</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3577244.7099999995</v>
      </c>
      <c r="I18" s="275">
        <f>'PR-RAS'!E152</f>
        <v>4468051.18</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33254.280000000843</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238663.02999999956</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1537367.4600000004</v>
      </c>
      <c r="I22" s="275">
        <f>BILANCA!E7</f>
        <v>1561988.9400000002</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403263.02</v>
      </c>
      <c r="I23" s="275">
        <f>BILANCA!E69</f>
        <v>365579.67000000004</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346505.37</v>
      </c>
      <c r="I24" s="275">
        <f>BILANCA!E177</f>
        <v>356218.85</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1594125.1099999999</v>
      </c>
      <c r="I25" s="275">
        <f>BILANCA!E251</f>
        <v>1571349.76</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3661541.36</v>
      </c>
      <c r="I30" s="275">
        <f>'RAS-funkcijski'!E114</f>
        <v>4546893.03</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3661541.36</v>
      </c>
      <c r="I31" s="275">
        <f>'RAS-funkcijski'!E141</f>
        <v>4546893.03</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900</v>
      </c>
      <c r="I33" s="275">
        <f>'P-VRIO'!E5</f>
        <v>2565</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346505.37</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356218.84999999963</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25495.39</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330723.46000000002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92" zoomScaleNormal="100" workbookViewId="0">
      <selection activeCell="D305" sqref="D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3694581.74</v>
      </c>
      <c r="E6" s="60">
        <f>E7+E43+E49+E82+E106+E125+E134+E140</f>
        <v>4274975.72</v>
      </c>
      <c r="F6" s="45">
        <f t="shared" ref="F6:F132" si="0">IF(D6&lt;&gt;0,IF(E6/D6&gt;=100,"&gt;&gt;100",E6/D6*100),"-")</f>
        <v>115.7093284394352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2947650.06</v>
      </c>
      <c r="E49" s="60">
        <f>E50+E53+E58+E61+E64+E68+E71+E74+E77</f>
        <v>3215101.5300000003</v>
      </c>
      <c r="F49" s="45">
        <f t="shared" si="0"/>
        <v>109.07337928709218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2790353.45</v>
      </c>
      <c r="E68" s="60">
        <f t="shared" si="11"/>
        <v>2953196.31</v>
      </c>
      <c r="F68" s="45">
        <f t="shared" si="0"/>
        <v>105.83592232733096</v>
      </c>
    </row>
    <row r="69" spans="1:6" ht="12.75" customHeight="1" x14ac:dyDescent="0.2">
      <c r="A69" s="63" t="s">
        <v>141</v>
      </c>
      <c r="B69" s="64" t="s">
        <v>142</v>
      </c>
      <c r="C69" s="247" t="s">
        <v>141</v>
      </c>
      <c r="D69" s="194">
        <v>2687079.56</v>
      </c>
      <c r="E69" s="194">
        <v>2895760.45</v>
      </c>
      <c r="F69" s="45">
        <f t="shared" si="0"/>
        <v>107.7660852736344</v>
      </c>
    </row>
    <row r="70" spans="1:6" ht="24" x14ac:dyDescent="0.2">
      <c r="A70" s="63" t="s">
        <v>143</v>
      </c>
      <c r="B70" s="64" t="s">
        <v>144</v>
      </c>
      <c r="C70" s="247" t="s">
        <v>143</v>
      </c>
      <c r="D70" s="194">
        <v>103273.89</v>
      </c>
      <c r="E70" s="194">
        <v>57435.86</v>
      </c>
      <c r="F70" s="45">
        <f t="shared" si="0"/>
        <v>55.615083347785202</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157296.60999999999</v>
      </c>
      <c r="E77" s="60">
        <f t="shared" si="14"/>
        <v>261905.22</v>
      </c>
      <c r="F77" s="45">
        <f t="shared" si="0"/>
        <v>166.50404608211201</v>
      </c>
    </row>
    <row r="78" spans="1:6" ht="12.75" customHeight="1" x14ac:dyDescent="0.2">
      <c r="A78" s="63">
        <v>6391</v>
      </c>
      <c r="B78" s="64" t="s">
        <v>159</v>
      </c>
      <c r="C78" s="247" t="s">
        <v>160</v>
      </c>
      <c r="D78" s="194">
        <v>364</v>
      </c>
      <c r="E78" s="194">
        <v>408</v>
      </c>
      <c r="F78" s="45">
        <f t="shared" si="0"/>
        <v>112.08791208791209</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156932.60999999999</v>
      </c>
      <c r="E80" s="194">
        <v>261497.22</v>
      </c>
      <c r="F80" s="45">
        <f t="shared" si="0"/>
        <v>166.63026250567043</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1197.0999999999999</v>
      </c>
      <c r="E82" s="60">
        <f t="shared" si="15"/>
        <v>1197</v>
      </c>
      <c r="F82" s="45">
        <f t="shared" si="0"/>
        <v>99.991646478990901</v>
      </c>
    </row>
    <row r="83" spans="1:6" ht="12.75" customHeight="1" x14ac:dyDescent="0.2">
      <c r="A83" s="63">
        <v>641</v>
      </c>
      <c r="B83" s="64" t="s">
        <v>169</v>
      </c>
      <c r="C83" s="247" t="s">
        <v>170</v>
      </c>
      <c r="D83" s="60">
        <f t="shared" ref="D83:E83" si="16">SUM(D84:D90)</f>
        <v>1197.0999999999999</v>
      </c>
      <c r="E83" s="60">
        <f t="shared" si="16"/>
        <v>1197</v>
      </c>
      <c r="F83" s="45">
        <f t="shared" si="0"/>
        <v>99.991646478990901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0.1</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1197</v>
      </c>
      <c r="E88" s="194">
        <v>1197</v>
      </c>
      <c r="F88" s="45">
        <f t="shared" si="0"/>
        <v>100</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67209.13</v>
      </c>
      <c r="E106" s="60">
        <f>E107+E112+E120+E124</f>
        <v>72588.539999999994</v>
      </c>
      <c r="F106" s="45">
        <f t="shared" si="0"/>
        <v>108.00398695831947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67209.13</v>
      </c>
      <c r="E112" s="60">
        <f t="shared" si="20"/>
        <v>72588.539999999994</v>
      </c>
      <c r="F112" s="45">
        <f t="shared" si="0"/>
        <v>108.00398695831947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67209.13</v>
      </c>
      <c r="E117" s="194">
        <v>72588.539999999994</v>
      </c>
      <c r="F117" s="45">
        <f t="shared" si="0"/>
        <v>108.00398695831947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13218.220000000001</v>
      </c>
      <c r="E125" s="60">
        <f t="shared" si="22"/>
        <v>17889.010000000002</v>
      </c>
      <c r="F125" s="45">
        <f t="shared" si="0"/>
        <v>135.33599834168294</v>
      </c>
    </row>
    <row r="126" spans="1:6" ht="12.75" customHeight="1" x14ac:dyDescent="0.2">
      <c r="A126" s="63">
        <v>661</v>
      </c>
      <c r="B126" s="65" t="s">
        <v>255</v>
      </c>
      <c r="C126" s="247" t="s">
        <v>256</v>
      </c>
      <c r="D126" s="60">
        <f t="shared" ref="D126:E126" si="23">SUM(D127:D128)</f>
        <v>12624.44</v>
      </c>
      <c r="E126" s="60">
        <f t="shared" si="23"/>
        <v>15623.11</v>
      </c>
      <c r="F126" s="45">
        <f t="shared" si="0"/>
        <v>123.75289517792471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12624.44</v>
      </c>
      <c r="E128" s="194">
        <v>15623.11</v>
      </c>
      <c r="F128" s="45">
        <f t="shared" si="0"/>
        <v>123.75289517792471</v>
      </c>
    </row>
    <row r="129" spans="1:6" ht="36" x14ac:dyDescent="0.2">
      <c r="A129" s="63">
        <v>663</v>
      </c>
      <c r="B129" s="182" t="s">
        <v>261</v>
      </c>
      <c r="C129" s="247" t="s">
        <v>262</v>
      </c>
      <c r="D129" s="60">
        <f t="shared" ref="D129:E129" si="24">SUM(D130:D133)</f>
        <v>593.78</v>
      </c>
      <c r="E129" s="60">
        <f t="shared" si="24"/>
        <v>2265.9</v>
      </c>
      <c r="F129" s="45">
        <f t="shared" si="0"/>
        <v>381.60598201354043</v>
      </c>
    </row>
    <row r="130" spans="1:6" ht="12.75" customHeight="1" x14ac:dyDescent="0.2">
      <c r="A130" s="63">
        <v>6631</v>
      </c>
      <c r="B130" s="65" t="s">
        <v>263</v>
      </c>
      <c r="C130" s="247" t="s">
        <v>264</v>
      </c>
      <c r="D130" s="194">
        <v>593.78</v>
      </c>
      <c r="E130" s="194">
        <v>2265.9</v>
      </c>
      <c r="F130" s="45">
        <f t="shared" si="0"/>
        <v>381.60598201354043</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665307.2300000001</v>
      </c>
      <c r="E134" s="60">
        <f t="shared" si="25"/>
        <v>968199.6399999999</v>
      </c>
      <c r="F134" s="45">
        <f t="shared" ref="F134:F229" si="26">IF(D134&lt;&gt;0,IF(E134/D134&gt;=100,"&gt;&gt;100",E134/D134*100),"-")</f>
        <v>145.52669749282595</v>
      </c>
    </row>
    <row r="135" spans="1:6" ht="24" x14ac:dyDescent="0.2">
      <c r="A135" s="63">
        <v>671</v>
      </c>
      <c r="B135" s="182" t="s">
        <v>273</v>
      </c>
      <c r="C135" s="247" t="s">
        <v>274</v>
      </c>
      <c r="D135" s="60">
        <f t="shared" ref="D135:E135" si="27">SUM(D136:D138)</f>
        <v>665307.2300000001</v>
      </c>
      <c r="E135" s="60">
        <f t="shared" si="27"/>
        <v>968199.6399999999</v>
      </c>
      <c r="F135" s="45">
        <f t="shared" si="26"/>
        <v>145.52669749282595</v>
      </c>
    </row>
    <row r="136" spans="1:6" ht="12.75" customHeight="1" x14ac:dyDescent="0.2">
      <c r="A136" s="63">
        <v>6711</v>
      </c>
      <c r="B136" s="65" t="s">
        <v>275</v>
      </c>
      <c r="C136" s="247" t="s">
        <v>276</v>
      </c>
      <c r="D136" s="194">
        <v>638813.31000000006</v>
      </c>
      <c r="E136" s="194">
        <v>957263.82</v>
      </c>
      <c r="F136" s="45">
        <f t="shared" si="26"/>
        <v>149.85032481555524</v>
      </c>
    </row>
    <row r="137" spans="1:6" ht="24" x14ac:dyDescent="0.2">
      <c r="A137" s="63">
        <v>6712</v>
      </c>
      <c r="B137" s="182" t="s">
        <v>277</v>
      </c>
      <c r="C137" s="247" t="s">
        <v>278</v>
      </c>
      <c r="D137" s="194">
        <v>26493.919999999998</v>
      </c>
      <c r="E137" s="194">
        <v>10935.82</v>
      </c>
      <c r="F137" s="45">
        <f t="shared" si="26"/>
        <v>41.276715563419835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3577244.7099999995</v>
      </c>
      <c r="E152" s="60">
        <f>E153+E164+E202+E221+E230+E262+E273</f>
        <v>4468051.18</v>
      </c>
      <c r="F152" s="45">
        <f t="shared" si="26"/>
        <v>124.90202773966783</v>
      </c>
    </row>
    <row r="153" spans="1:6" ht="12.75" customHeight="1" x14ac:dyDescent="0.2">
      <c r="A153" s="63">
        <v>31</v>
      </c>
      <c r="B153" s="64" t="s">
        <v>308</v>
      </c>
      <c r="C153" s="247" t="s">
        <v>3</v>
      </c>
      <c r="D153" s="60">
        <f t="shared" ref="D153:E153" si="30">D154+D159+D160</f>
        <v>2931314.4899999998</v>
      </c>
      <c r="E153" s="60">
        <f t="shared" si="30"/>
        <v>3761319.3699999996</v>
      </c>
      <c r="F153" s="45">
        <f t="shared" si="26"/>
        <v>128.31510855732168</v>
      </c>
    </row>
    <row r="154" spans="1:6" ht="12.75" customHeight="1" x14ac:dyDescent="0.2">
      <c r="A154" s="63">
        <v>311</v>
      </c>
      <c r="B154" s="64" t="s">
        <v>309</v>
      </c>
      <c r="C154" s="247" t="s">
        <v>310</v>
      </c>
      <c r="D154" s="60">
        <f t="shared" ref="D154:E154" si="31">SUM(D155:D158)</f>
        <v>2423496.2999999998</v>
      </c>
      <c r="E154" s="60">
        <f t="shared" si="31"/>
        <v>3126056.6999999997</v>
      </c>
      <c r="F154" s="45">
        <f t="shared" si="26"/>
        <v>128.98953879153851</v>
      </c>
    </row>
    <row r="155" spans="1:6" ht="12.75" customHeight="1" x14ac:dyDescent="0.2">
      <c r="A155" s="63">
        <v>3111</v>
      </c>
      <c r="B155" s="64" t="s">
        <v>311</v>
      </c>
      <c r="C155" s="247" t="s">
        <v>312</v>
      </c>
      <c r="D155" s="194">
        <v>2310606.04</v>
      </c>
      <c r="E155" s="194">
        <v>2945242.78</v>
      </c>
      <c r="F155" s="45">
        <f t="shared" si="26"/>
        <v>127.46624604166618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92949.82</v>
      </c>
      <c r="E157" s="194">
        <v>155797.04</v>
      </c>
      <c r="F157" s="45">
        <f t="shared" si="26"/>
        <v>167.61413846740101</v>
      </c>
    </row>
    <row r="158" spans="1:6" ht="12.75" customHeight="1" x14ac:dyDescent="0.2">
      <c r="A158" s="63">
        <v>3114</v>
      </c>
      <c r="B158" s="65" t="s">
        <v>317</v>
      </c>
      <c r="C158" s="247" t="s">
        <v>318</v>
      </c>
      <c r="D158" s="194">
        <v>19940.439999999999</v>
      </c>
      <c r="E158" s="194">
        <v>25016.880000000001</v>
      </c>
      <c r="F158" s="45">
        <f t="shared" si="26"/>
        <v>125.45801396558953</v>
      </c>
    </row>
    <row r="159" spans="1:6" ht="12.75" customHeight="1" x14ac:dyDescent="0.2">
      <c r="A159" s="63">
        <v>312</v>
      </c>
      <c r="B159" s="65" t="s">
        <v>319</v>
      </c>
      <c r="C159" s="247" t="s">
        <v>320</v>
      </c>
      <c r="D159" s="194">
        <v>108641.08</v>
      </c>
      <c r="E159" s="194">
        <v>123873.85</v>
      </c>
      <c r="F159" s="45">
        <f t="shared" si="26"/>
        <v>114.02118793369876</v>
      </c>
    </row>
    <row r="160" spans="1:6" ht="12.75" customHeight="1" x14ac:dyDescent="0.2">
      <c r="A160" s="63">
        <v>313</v>
      </c>
      <c r="B160" s="65" t="s">
        <v>321</v>
      </c>
      <c r="C160" s="247" t="s">
        <v>322</v>
      </c>
      <c r="D160" s="60">
        <f t="shared" ref="D160:E160" si="32">SUM(D161:D163)</f>
        <v>399177.11</v>
      </c>
      <c r="E160" s="60">
        <f t="shared" si="32"/>
        <v>511388.82</v>
      </c>
      <c r="F160" s="45">
        <f t="shared" si="26"/>
        <v>128.11075765341354</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399177.11</v>
      </c>
      <c r="E162" s="194">
        <v>511388.82</v>
      </c>
      <c r="F162" s="45">
        <f t="shared" si="26"/>
        <v>128.11075765341354</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545898.61</v>
      </c>
      <c r="E164" s="60">
        <f>E165+E170+E178+E188+E189+E194</f>
        <v>617065.88</v>
      </c>
      <c r="F164" s="45">
        <f t="shared" si="26"/>
        <v>113.03671940106241</v>
      </c>
    </row>
    <row r="165" spans="1:6" ht="12.75" customHeight="1" x14ac:dyDescent="0.2">
      <c r="A165" s="63">
        <v>321</v>
      </c>
      <c r="B165" s="64" t="s">
        <v>331</v>
      </c>
      <c r="C165" s="247" t="s">
        <v>332</v>
      </c>
      <c r="D165" s="60">
        <f t="shared" ref="D165:E165" si="33">SUM(D166:D169)</f>
        <v>46985.270000000004</v>
      </c>
      <c r="E165" s="60">
        <f t="shared" si="33"/>
        <v>67049.569999999992</v>
      </c>
      <c r="F165" s="45">
        <f t="shared" si="26"/>
        <v>142.70338342208098</v>
      </c>
    </row>
    <row r="166" spans="1:6" ht="12.75" customHeight="1" x14ac:dyDescent="0.2">
      <c r="A166" s="63">
        <v>3211</v>
      </c>
      <c r="B166" s="64" t="s">
        <v>333</v>
      </c>
      <c r="C166" s="247" t="s">
        <v>334</v>
      </c>
      <c r="D166" s="194">
        <v>8539.25</v>
      </c>
      <c r="E166" s="194">
        <v>13183.14</v>
      </c>
      <c r="F166" s="45">
        <f t="shared" si="26"/>
        <v>154.38287905846531</v>
      </c>
    </row>
    <row r="167" spans="1:6" ht="12.75" customHeight="1" x14ac:dyDescent="0.2">
      <c r="A167" s="63">
        <v>3212</v>
      </c>
      <c r="B167" s="64" t="s">
        <v>335</v>
      </c>
      <c r="C167" s="247" t="s">
        <v>336</v>
      </c>
      <c r="D167" s="194">
        <v>37033.54</v>
      </c>
      <c r="E167" s="194">
        <v>50172.14</v>
      </c>
      <c r="F167" s="45">
        <f t="shared" si="26"/>
        <v>135.47756979213978</v>
      </c>
    </row>
    <row r="168" spans="1:6" ht="12.75" customHeight="1" x14ac:dyDescent="0.2">
      <c r="A168" s="63">
        <v>3213</v>
      </c>
      <c r="B168" s="64" t="s">
        <v>337</v>
      </c>
      <c r="C168" s="247" t="s">
        <v>338</v>
      </c>
      <c r="D168" s="194">
        <v>1412.48</v>
      </c>
      <c r="E168" s="194">
        <v>3694.29</v>
      </c>
      <c r="F168" s="45">
        <f t="shared" si="26"/>
        <v>261.54635817852289</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369682.54999999987</v>
      </c>
      <c r="E170" s="60">
        <f t="shared" si="34"/>
        <v>357574.26</v>
      </c>
      <c r="F170" s="45">
        <f t="shared" si="26"/>
        <v>96.724679052338317</v>
      </c>
    </row>
    <row r="171" spans="1:6" ht="12.75" customHeight="1" x14ac:dyDescent="0.2">
      <c r="A171" s="63">
        <v>3221</v>
      </c>
      <c r="B171" s="64" t="s">
        <v>343</v>
      </c>
      <c r="C171" s="247" t="s">
        <v>344</v>
      </c>
      <c r="D171" s="194">
        <v>30057.35</v>
      </c>
      <c r="E171" s="194">
        <v>32623.38</v>
      </c>
      <c r="F171" s="45">
        <f t="shared" si="26"/>
        <v>108.53711321856385</v>
      </c>
    </row>
    <row r="172" spans="1:6" ht="12.75" customHeight="1" x14ac:dyDescent="0.2">
      <c r="A172" s="63">
        <v>3222</v>
      </c>
      <c r="B172" s="64" t="s">
        <v>345</v>
      </c>
      <c r="C172" s="247" t="s">
        <v>346</v>
      </c>
      <c r="D172" s="194">
        <v>261972.86</v>
      </c>
      <c r="E172" s="194">
        <v>250547.29</v>
      </c>
      <c r="F172" s="45">
        <f t="shared" si="26"/>
        <v>95.638643636596569</v>
      </c>
    </row>
    <row r="173" spans="1:6" ht="12.75" customHeight="1" x14ac:dyDescent="0.2">
      <c r="A173" s="63">
        <v>3223</v>
      </c>
      <c r="B173" s="65" t="s">
        <v>347</v>
      </c>
      <c r="C173" s="247" t="s">
        <v>348</v>
      </c>
      <c r="D173" s="194">
        <v>66856.84</v>
      </c>
      <c r="E173" s="194">
        <v>63779.02</v>
      </c>
      <c r="F173" s="45">
        <f t="shared" si="26"/>
        <v>95.396402223018612</v>
      </c>
    </row>
    <row r="174" spans="1:6" ht="12.75" customHeight="1" x14ac:dyDescent="0.2">
      <c r="A174" s="63">
        <v>3224</v>
      </c>
      <c r="B174" s="65" t="s">
        <v>349</v>
      </c>
      <c r="C174" s="247" t="s">
        <v>350</v>
      </c>
      <c r="D174" s="194">
        <v>5859.16</v>
      </c>
      <c r="E174" s="194">
        <v>7725.89</v>
      </c>
      <c r="F174" s="45">
        <f t="shared" si="26"/>
        <v>131.86002771728371</v>
      </c>
    </row>
    <row r="175" spans="1:6" ht="12.75" customHeight="1" x14ac:dyDescent="0.2">
      <c r="A175" s="63">
        <v>3225</v>
      </c>
      <c r="B175" s="65" t="s">
        <v>351</v>
      </c>
      <c r="C175" s="247" t="s">
        <v>352</v>
      </c>
      <c r="D175" s="194">
        <v>3427.36</v>
      </c>
      <c r="E175" s="194">
        <v>1327.1</v>
      </c>
      <c r="F175" s="45">
        <f t="shared" si="26"/>
        <v>38.720764670183463</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1508.98</v>
      </c>
      <c r="E177" s="194">
        <v>1571.58</v>
      </c>
      <c r="F177" s="45">
        <f t="shared" si="26"/>
        <v>104.14849766067145</v>
      </c>
    </row>
    <row r="178" spans="1:6" ht="12.75" customHeight="1" x14ac:dyDescent="0.2">
      <c r="A178" s="63">
        <v>323</v>
      </c>
      <c r="B178" s="65" t="s">
        <v>357</v>
      </c>
      <c r="C178" s="247" t="s">
        <v>358</v>
      </c>
      <c r="D178" s="60">
        <f t="shared" ref="D178:E178" si="35">SUM(D179:D187)</f>
        <v>112330.64000000001</v>
      </c>
      <c r="E178" s="60">
        <f t="shared" si="35"/>
        <v>172279.88</v>
      </c>
      <c r="F178" s="45">
        <f t="shared" si="26"/>
        <v>153.36855554281536</v>
      </c>
    </row>
    <row r="179" spans="1:6" ht="12.75" customHeight="1" x14ac:dyDescent="0.2">
      <c r="A179" s="63">
        <v>3231</v>
      </c>
      <c r="B179" s="65" t="s">
        <v>359</v>
      </c>
      <c r="C179" s="247" t="s">
        <v>360</v>
      </c>
      <c r="D179" s="194">
        <v>35717.5</v>
      </c>
      <c r="E179" s="194">
        <v>31204.65</v>
      </c>
      <c r="F179" s="45">
        <f t="shared" si="26"/>
        <v>87.365157135857771</v>
      </c>
    </row>
    <row r="180" spans="1:6" ht="12.75" customHeight="1" x14ac:dyDescent="0.2">
      <c r="A180" s="63">
        <v>3232</v>
      </c>
      <c r="B180" s="65" t="s">
        <v>361</v>
      </c>
      <c r="C180" s="247" t="s">
        <v>362</v>
      </c>
      <c r="D180" s="194">
        <v>35567.800000000003</v>
      </c>
      <c r="E180" s="194">
        <v>70956.460000000006</v>
      </c>
      <c r="F180" s="45">
        <f t="shared" si="26"/>
        <v>199.49634219715585</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18436.689999999999</v>
      </c>
      <c r="E182" s="194">
        <v>17355.57</v>
      </c>
      <c r="F182" s="45">
        <f t="shared" si="26"/>
        <v>94.136040688431606</v>
      </c>
    </row>
    <row r="183" spans="1:6" ht="12.75" customHeight="1" x14ac:dyDescent="0.2">
      <c r="A183" s="63">
        <v>3235</v>
      </c>
      <c r="B183" s="64" t="s">
        <v>367</v>
      </c>
      <c r="C183" s="247" t="s">
        <v>368</v>
      </c>
      <c r="D183" s="194">
        <v>1916.91</v>
      </c>
      <c r="E183" s="194">
        <v>2839</v>
      </c>
      <c r="F183" s="45">
        <f t="shared" si="26"/>
        <v>148.10293649675779</v>
      </c>
    </row>
    <row r="184" spans="1:6" ht="12.75" customHeight="1" x14ac:dyDescent="0.2">
      <c r="A184" s="63">
        <v>3236</v>
      </c>
      <c r="B184" s="64" t="s">
        <v>369</v>
      </c>
      <c r="C184" s="247" t="s">
        <v>370</v>
      </c>
      <c r="D184" s="194">
        <v>5938.27</v>
      </c>
      <c r="E184" s="194">
        <v>5676.18</v>
      </c>
      <c r="F184" s="45">
        <f t="shared" si="26"/>
        <v>95.586425002568092</v>
      </c>
    </row>
    <row r="185" spans="1:6" ht="12.75" customHeight="1" x14ac:dyDescent="0.2">
      <c r="A185" s="63">
        <v>3237</v>
      </c>
      <c r="B185" s="64" t="s">
        <v>371</v>
      </c>
      <c r="C185" s="247" t="s">
        <v>372</v>
      </c>
      <c r="D185" s="194">
        <v>6344.99</v>
      </c>
      <c r="E185" s="194">
        <v>7681.55</v>
      </c>
      <c r="F185" s="45">
        <f t="shared" si="26"/>
        <v>121.06480861277953</v>
      </c>
    </row>
    <row r="186" spans="1:6" ht="12.75" customHeight="1" x14ac:dyDescent="0.2">
      <c r="A186" s="63">
        <v>3238</v>
      </c>
      <c r="B186" s="64" t="s">
        <v>373</v>
      </c>
      <c r="C186" s="247" t="s">
        <v>374</v>
      </c>
      <c r="D186" s="194">
        <v>3118.9</v>
      </c>
      <c r="E186" s="194">
        <v>2945</v>
      </c>
      <c r="F186" s="45">
        <f t="shared" si="26"/>
        <v>94.424316265349958</v>
      </c>
    </row>
    <row r="187" spans="1:6" ht="12.75" customHeight="1" x14ac:dyDescent="0.2">
      <c r="A187" s="63">
        <v>3239</v>
      </c>
      <c r="B187" s="64" t="s">
        <v>375</v>
      </c>
      <c r="C187" s="247" t="s">
        <v>376</v>
      </c>
      <c r="D187" s="194">
        <v>5289.58</v>
      </c>
      <c r="E187" s="194">
        <v>33621.47</v>
      </c>
      <c r="F187" s="45">
        <f t="shared" si="26"/>
        <v>635.61700550894398</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16900.150000000001</v>
      </c>
      <c r="E194" s="60">
        <f t="shared" si="36"/>
        <v>20162.169999999998</v>
      </c>
      <c r="F194" s="45">
        <f t="shared" si="26"/>
        <v>119.30172217406351</v>
      </c>
    </row>
    <row r="195" spans="1:6" ht="12.75" customHeight="1" x14ac:dyDescent="0.2">
      <c r="A195" s="63">
        <v>3291</v>
      </c>
      <c r="B195" s="183" t="s">
        <v>391</v>
      </c>
      <c r="C195" s="247" t="s">
        <v>392</v>
      </c>
      <c r="D195" s="194">
        <v>3994.76</v>
      </c>
      <c r="E195" s="194"/>
      <c r="F195" s="45">
        <f t="shared" si="26"/>
        <v>0</v>
      </c>
    </row>
    <row r="196" spans="1:6" ht="12.75" customHeight="1" x14ac:dyDescent="0.2">
      <c r="A196" s="63">
        <v>3292</v>
      </c>
      <c r="B196" s="64" t="s">
        <v>393</v>
      </c>
      <c r="C196" s="247" t="s">
        <v>394</v>
      </c>
      <c r="D196" s="194">
        <v>0</v>
      </c>
      <c r="E196" s="194">
        <v>7842</v>
      </c>
      <c r="F196" s="45" t="str">
        <f t="shared" si="26"/>
        <v>-</v>
      </c>
    </row>
    <row r="197" spans="1:6" ht="12.75" customHeight="1" x14ac:dyDescent="0.2">
      <c r="A197" s="63">
        <v>3293</v>
      </c>
      <c r="B197" s="64" t="s">
        <v>395</v>
      </c>
      <c r="C197" s="247" t="s">
        <v>396</v>
      </c>
      <c r="D197" s="194">
        <v>1013.21</v>
      </c>
      <c r="E197" s="194">
        <v>2137.66</v>
      </c>
      <c r="F197" s="45">
        <f t="shared" si="26"/>
        <v>210.97896783490094</v>
      </c>
    </row>
    <row r="198" spans="1:6" ht="12.75" customHeight="1" x14ac:dyDescent="0.2">
      <c r="A198" s="63">
        <v>3294</v>
      </c>
      <c r="B198" s="64" t="s">
        <v>397</v>
      </c>
      <c r="C198" s="247" t="s">
        <v>398</v>
      </c>
      <c r="D198" s="194">
        <v>163.09</v>
      </c>
      <c r="E198" s="194">
        <v>442.5</v>
      </c>
      <c r="F198" s="45">
        <f t="shared" si="26"/>
        <v>271.32258262309153</v>
      </c>
    </row>
    <row r="199" spans="1:6" ht="12.75" customHeight="1" x14ac:dyDescent="0.2">
      <c r="A199" s="63">
        <v>3295</v>
      </c>
      <c r="B199" s="64" t="s">
        <v>399</v>
      </c>
      <c r="C199" s="247" t="s">
        <v>400</v>
      </c>
      <c r="D199" s="194">
        <v>8668.09</v>
      </c>
      <c r="E199" s="194">
        <v>9450.01</v>
      </c>
      <c r="F199" s="45">
        <f t="shared" si="26"/>
        <v>109.02067237419087</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3061</v>
      </c>
      <c r="E201" s="194">
        <v>290</v>
      </c>
      <c r="F201" s="45">
        <f t="shared" si="26"/>
        <v>9.4740280953936615</v>
      </c>
    </row>
    <row r="202" spans="1:6" ht="12.75" customHeight="1" x14ac:dyDescent="0.2">
      <c r="A202" s="63">
        <v>34</v>
      </c>
      <c r="B202" s="183" t="s">
        <v>405</v>
      </c>
      <c r="C202" s="247" t="s">
        <v>406</v>
      </c>
      <c r="D202" s="60">
        <f t="shared" ref="D202:E202" si="37">D203+D208+D216</f>
        <v>3462.7799999999997</v>
      </c>
      <c r="E202" s="60">
        <f t="shared" si="37"/>
        <v>2541.2600000000002</v>
      </c>
      <c r="F202" s="45">
        <f t="shared" si="26"/>
        <v>73.387856000092427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3462.7799999999997</v>
      </c>
      <c r="E216" s="60">
        <f t="shared" si="40"/>
        <v>2541.2600000000002</v>
      </c>
      <c r="F216" s="45">
        <f t="shared" si="26"/>
        <v>73.387856000092427</v>
      </c>
    </row>
    <row r="217" spans="1:6" ht="12.75" customHeight="1" x14ac:dyDescent="0.2">
      <c r="A217" s="63">
        <v>3431</v>
      </c>
      <c r="B217" s="182" t="s">
        <v>435</v>
      </c>
      <c r="C217" s="247" t="s">
        <v>436</v>
      </c>
      <c r="D217" s="194">
        <v>2202.9499999999998</v>
      </c>
      <c r="E217" s="194">
        <v>2101.44</v>
      </c>
      <c r="F217" s="45">
        <f t="shared" si="26"/>
        <v>95.392087882158023</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1259.83</v>
      </c>
      <c r="E219" s="194">
        <v>439.82</v>
      </c>
      <c r="F219" s="45">
        <f t="shared" si="26"/>
        <v>34.911059428653076</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94190.56</v>
      </c>
      <c r="E262" s="60">
        <f t="shared" si="55"/>
        <v>84859.09</v>
      </c>
      <c r="F262" s="45">
        <f t="shared" ref="F262:F268" si="56">IF(D262&lt;&gt;0,IF(E262/D262&gt;=100,"&gt;&gt;100",E262/D262*100),"-")</f>
        <v>90.092988087128901</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94190.56</v>
      </c>
      <c r="E269" s="60">
        <f t="shared" si="58"/>
        <v>84859.09</v>
      </c>
      <c r="F269" s="45">
        <f t="shared" ref="F269:F272" si="59">IF(D269&lt;&gt;0,IF(E269/D269&gt;=100,"&gt;&gt;100",E269/D269*100),"-")</f>
        <v>90.092988087128901</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94190.56</v>
      </c>
      <c r="E271" s="194">
        <v>84859.09</v>
      </c>
      <c r="F271" s="45">
        <f t="shared" si="59"/>
        <v>90.092988087128901</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2378.27</v>
      </c>
      <c r="E273" s="60">
        <f t="shared" si="60"/>
        <v>2265.58</v>
      </c>
      <c r="F273" s="45">
        <f t="shared" ref="F273:F277" si="61">IF(D273&lt;&gt;0,IF(E273/D273&gt;=100,"&gt;&gt;100",E273/D273*100),"-")</f>
        <v>95.261681810727964</v>
      </c>
    </row>
    <row r="274" spans="1:6" ht="12.75" customHeight="1" x14ac:dyDescent="0.2">
      <c r="A274" s="63">
        <v>381</v>
      </c>
      <c r="B274" s="64" t="s">
        <v>540</v>
      </c>
      <c r="C274" s="247" t="s">
        <v>541</v>
      </c>
      <c r="D274" s="60">
        <f t="shared" ref="D274:E274" si="62">SUM(D275:D277)</f>
        <v>2378.27</v>
      </c>
      <c r="E274" s="60">
        <f t="shared" si="62"/>
        <v>2265.58</v>
      </c>
      <c r="F274" s="45">
        <f t="shared" si="61"/>
        <v>95.261681810727964</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2378.27</v>
      </c>
      <c r="E276" s="194">
        <v>2265.58</v>
      </c>
      <c r="F276" s="45">
        <f t="shared" si="61"/>
        <v>95.261681810727964</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3577244.7099999995</v>
      </c>
      <c r="E299" s="60">
        <f>E152-E297+E298</f>
        <v>4468051.18</v>
      </c>
      <c r="F299" s="45">
        <f t="shared" si="68"/>
        <v>124.90202773966783</v>
      </c>
    </row>
    <row r="300" spans="1:6" ht="12.75" customHeight="1" x14ac:dyDescent="0.2">
      <c r="A300" s="63" t="s">
        <v>581</v>
      </c>
      <c r="B300" s="64" t="s">
        <v>592</v>
      </c>
      <c r="C300" s="247" t="s">
        <v>593</v>
      </c>
      <c r="D300" s="60">
        <f>IF(D6&gt;=D299,D6-D299,0)</f>
        <v>117337.03000000073</v>
      </c>
      <c r="E300" s="60">
        <f>IF(E6&gt;=E299,E6-E299,0)</f>
        <v>0</v>
      </c>
      <c r="F300" s="45">
        <f t="shared" si="68"/>
        <v>0</v>
      </c>
    </row>
    <row r="301" spans="1:6" ht="12.75" customHeight="1" x14ac:dyDescent="0.2">
      <c r="A301" s="63" t="s">
        <v>581</v>
      </c>
      <c r="B301" s="64" t="s">
        <v>594</v>
      </c>
      <c r="C301" s="247" t="s">
        <v>595</v>
      </c>
      <c r="D301" s="60">
        <f>IF(D299&gt;=D6,D299-D6,0)</f>
        <v>0</v>
      </c>
      <c r="E301" s="60">
        <f>IF(E299&gt;=E6,E299-E6,0)</f>
        <v>193075.45999999996</v>
      </c>
      <c r="F301" s="45" t="str">
        <f t="shared" si="68"/>
        <v>-</v>
      </c>
    </row>
    <row r="302" spans="1:6" ht="12.75" customHeight="1" x14ac:dyDescent="0.2">
      <c r="A302" s="63">
        <v>92211</v>
      </c>
      <c r="B302" s="64" t="s">
        <v>596</v>
      </c>
      <c r="C302" s="247" t="s">
        <v>597</v>
      </c>
      <c r="D302" s="194">
        <v>501145.32</v>
      </c>
      <c r="E302" s="194">
        <v>591988.43000000005</v>
      </c>
      <c r="F302" s="45">
        <f t="shared" si="68"/>
        <v>118.12709934116516</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903.38</v>
      </c>
      <c r="E304" s="194">
        <v>227988.86</v>
      </c>
      <c r="F304" s="45" t="str">
        <f t="shared" si="68"/>
        <v>&gt;&gt;100</v>
      </c>
    </row>
    <row r="305" spans="1:6" ht="12" x14ac:dyDescent="0.2">
      <c r="A305" s="63">
        <v>9661</v>
      </c>
      <c r="B305" s="220" t="s">
        <v>602</v>
      </c>
      <c r="C305" s="247" t="s">
        <v>603</v>
      </c>
      <c r="D305" s="194">
        <v>903.38</v>
      </c>
      <c r="E305" s="194">
        <v>2292.88</v>
      </c>
      <c r="F305" s="45">
        <f t="shared" si="68"/>
        <v>253.81124222364897</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84296.65</v>
      </c>
      <c r="E360" s="60">
        <f t="shared" si="86"/>
        <v>78841.850000000006</v>
      </c>
      <c r="F360" s="45">
        <f t="shared" si="72"/>
        <v>93.529042969085978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84296.65</v>
      </c>
      <c r="E373" s="60">
        <f t="shared" si="90"/>
        <v>78841.850000000006</v>
      </c>
      <c r="F373" s="45">
        <f t="shared" si="72"/>
        <v>93.529042969085978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22899.27</v>
      </c>
      <c r="E379" s="60">
        <f t="shared" si="92"/>
        <v>19796.2</v>
      </c>
      <c r="F379" s="45">
        <f t="shared" si="72"/>
        <v>86.449044008826476</v>
      </c>
    </row>
    <row r="380" spans="1:6" ht="12.75" customHeight="1" x14ac:dyDescent="0.2">
      <c r="A380" s="63">
        <v>4221</v>
      </c>
      <c r="B380" s="64" t="s">
        <v>647</v>
      </c>
      <c r="C380" s="247" t="s">
        <v>739</v>
      </c>
      <c r="D380" s="194">
        <v>16616.11</v>
      </c>
      <c r="E380" s="194">
        <v>10743.75</v>
      </c>
      <c r="F380" s="45">
        <f t="shared" si="72"/>
        <v>64.65863550494069</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4882.5</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6283.16</v>
      </c>
      <c r="E386" s="194">
        <v>4169.95</v>
      </c>
      <c r="F386" s="45">
        <f t="shared" si="72"/>
        <v>66.367082805467319</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61397.38</v>
      </c>
      <c r="E393" s="60">
        <f t="shared" si="94"/>
        <v>59045.65</v>
      </c>
      <c r="F393" s="45">
        <f t="shared" si="72"/>
        <v>96.169657402319132</v>
      </c>
    </row>
    <row r="394" spans="1:6" ht="12.75" customHeight="1" x14ac:dyDescent="0.2">
      <c r="A394" s="63">
        <v>4241</v>
      </c>
      <c r="B394" s="64" t="s">
        <v>756</v>
      </c>
      <c r="C394" s="247" t="s">
        <v>757</v>
      </c>
      <c r="D394" s="194">
        <v>61397.38</v>
      </c>
      <c r="E394" s="194">
        <v>59045.65</v>
      </c>
      <c r="F394" s="45">
        <f t="shared" si="72"/>
        <v>96.169657402319132</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84296.65</v>
      </c>
      <c r="E418" s="60">
        <f t="shared" si="102"/>
        <v>78841.850000000006</v>
      </c>
      <c r="F418" s="45">
        <f t="shared" si="72"/>
        <v>93.529042969085978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500931.42</v>
      </c>
      <c r="E420" s="194">
        <v>558734.15</v>
      </c>
      <c r="F420" s="45">
        <f t="shared" si="72"/>
        <v>111.53905059498963</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3694581.74</v>
      </c>
      <c r="E422" s="60">
        <f>E6+E308</f>
        <v>4274975.72</v>
      </c>
      <c r="F422" s="45">
        <f t="shared" si="72"/>
        <v>115.7093284394352</v>
      </c>
    </row>
    <row r="423" spans="1:6" ht="12.75" customHeight="1" x14ac:dyDescent="0.2">
      <c r="A423" s="63" t="s">
        <v>581</v>
      </c>
      <c r="B423" s="64" t="s">
        <v>804</v>
      </c>
      <c r="C423" s="247" t="s">
        <v>805</v>
      </c>
      <c r="D423" s="60">
        <f t="shared" ref="D423:E423" si="103">D299+D360</f>
        <v>3661541.3599999994</v>
      </c>
      <c r="E423" s="60">
        <f t="shared" si="103"/>
        <v>4546893.0299999993</v>
      </c>
      <c r="F423" s="45">
        <f t="shared" si="72"/>
        <v>124.17975335938851</v>
      </c>
    </row>
    <row r="424" spans="1:6" ht="12.75" customHeight="1" x14ac:dyDescent="0.2">
      <c r="A424" s="63" t="s">
        <v>581</v>
      </c>
      <c r="B424" s="64" t="s">
        <v>806</v>
      </c>
      <c r="C424" s="247" t="s">
        <v>807</v>
      </c>
      <c r="D424" s="60">
        <f t="shared" ref="D424:E424" si="104">IF(D422&gt;=D423,D422-D423,0)</f>
        <v>33040.38000000082</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271917.30999999959</v>
      </c>
      <c r="F425" s="45" t="str">
        <f t="shared" si="72"/>
        <v>-</v>
      </c>
    </row>
    <row r="426" spans="1:6" ht="12.75" customHeight="1" x14ac:dyDescent="0.2">
      <c r="A426" s="251" t="s">
        <v>810</v>
      </c>
      <c r="B426" s="183" t="s">
        <v>811</v>
      </c>
      <c r="C426" s="252" t="s">
        <v>812</v>
      </c>
      <c r="D426" s="60">
        <f t="shared" ref="D426:E426" si="106">IF(D302-D303+D419-D420&gt;=0,D302-D303+D419-D420,0)</f>
        <v>213.90000000002328</v>
      </c>
      <c r="E426" s="60">
        <f t="shared" si="106"/>
        <v>33254.280000000028</v>
      </c>
      <c r="F426" s="45" t="str">
        <f t="shared" si="72"/>
        <v>&gt;&gt;100</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903.38</v>
      </c>
      <c r="E428" s="81">
        <f t="shared" si="108"/>
        <v>227988.86</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3694581.74</v>
      </c>
      <c r="E643" s="60">
        <f>E422+E430</f>
        <v>4274975.72</v>
      </c>
      <c r="F643" s="45">
        <f t="shared" si="109"/>
        <v>115.7093284394352</v>
      </c>
    </row>
    <row r="644" spans="1:6" ht="12.75" customHeight="1" x14ac:dyDescent="0.2">
      <c r="A644" s="63" t="s">
        <v>581</v>
      </c>
      <c r="B644" s="64" t="s">
        <v>1237</v>
      </c>
      <c r="C644" s="247" t="s">
        <v>1238</v>
      </c>
      <c r="D644" s="60">
        <f>D423+D535</f>
        <v>3661541.3599999994</v>
      </c>
      <c r="E644" s="60">
        <f>E423+E535</f>
        <v>4546893.0299999993</v>
      </c>
      <c r="F644" s="45">
        <f t="shared" si="109"/>
        <v>124.17975335938851</v>
      </c>
    </row>
    <row r="645" spans="1:6" ht="12.75" customHeight="1" x14ac:dyDescent="0.2">
      <c r="A645" s="63" t="s">
        <v>581</v>
      </c>
      <c r="B645" s="64" t="s">
        <v>1239</v>
      </c>
      <c r="C645" s="247" t="s">
        <v>1240</v>
      </c>
      <c r="D645" s="60">
        <f t="shared" ref="D645:E645" si="163">IF(D643&gt;=D644,D643-D644,0)</f>
        <v>33040.38000000082</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271917.30999999959</v>
      </c>
      <c r="F646" s="45" t="str">
        <f t="shared" si="109"/>
        <v>-</v>
      </c>
    </row>
    <row r="647" spans="1:6" ht="24" x14ac:dyDescent="0.2">
      <c r="A647" s="251" t="s">
        <v>1243</v>
      </c>
      <c r="B647" s="64" t="s">
        <v>1244</v>
      </c>
      <c r="C647" s="252" t="s">
        <v>1243</v>
      </c>
      <c r="D647" s="60">
        <f>IF(D426-D427+D641-D642&gt;=0,D426-D427+D641-D642,0)</f>
        <v>213.90000000002328</v>
      </c>
      <c r="E647" s="60">
        <f>IF(E426-E427+E641-E642&gt;=0,E426-E427+E641-E642,0)</f>
        <v>33254.280000000028</v>
      </c>
      <c r="F647" s="45" t="str">
        <f t="shared" si="109"/>
        <v>&gt;&gt;100</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33254.280000000843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238663.02999999956</v>
      </c>
      <c r="F650" s="45" t="str">
        <f t="shared" si="109"/>
        <v>-</v>
      </c>
    </row>
    <row r="651" spans="1:6" ht="24" x14ac:dyDescent="0.2">
      <c r="A651" s="249" t="s">
        <v>1251</v>
      </c>
      <c r="B651" s="184" t="s">
        <v>1252</v>
      </c>
      <c r="C651" s="250" t="s">
        <v>1251</v>
      </c>
      <c r="D651" s="196">
        <v>266953.53000000003</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89569.75</v>
      </c>
      <c r="E653" s="194">
        <v>83934.83</v>
      </c>
      <c r="F653" s="45">
        <f t="shared" ref="F653:F740" si="167">IF(D653&lt;&gt;0,IF(E653/D653&gt;=100,"&gt;&gt;100",E653/D653*100),"-")</f>
        <v>93.708902838290825</v>
      </c>
    </row>
    <row r="654" spans="1:6" ht="12.75" customHeight="1" x14ac:dyDescent="0.2">
      <c r="A654" s="63" t="s">
        <v>1256</v>
      </c>
      <c r="B654" s="64" t="s">
        <v>1257</v>
      </c>
      <c r="C654" s="247" t="s">
        <v>1256</v>
      </c>
      <c r="D654" s="194">
        <v>1275932.03</v>
      </c>
      <c r="E654" s="194">
        <v>1655264.72</v>
      </c>
      <c r="F654" s="45">
        <f t="shared" si="167"/>
        <v>129.7298508918222</v>
      </c>
    </row>
    <row r="655" spans="1:6" ht="12.75" customHeight="1" x14ac:dyDescent="0.2">
      <c r="A655" s="63" t="s">
        <v>1258</v>
      </c>
      <c r="B655" s="64" t="s">
        <v>1259</v>
      </c>
      <c r="C655" s="247" t="s">
        <v>1258</v>
      </c>
      <c r="D655" s="194">
        <v>1281566.95</v>
      </c>
      <c r="E655" s="194">
        <v>1658314.08</v>
      </c>
      <c r="F655" s="45">
        <f t="shared" si="167"/>
        <v>129.39738185351925</v>
      </c>
    </row>
    <row r="656" spans="1:6" ht="24" x14ac:dyDescent="0.2">
      <c r="A656" s="63">
        <v>11</v>
      </c>
      <c r="B656" s="64" t="s">
        <v>1260</v>
      </c>
      <c r="C656" s="247" t="s">
        <v>1261</v>
      </c>
      <c r="D656" s="60">
        <f t="shared" ref="D656:E656" si="168">+D653+D654-D655</f>
        <v>83934.830000000075</v>
      </c>
      <c r="E656" s="60">
        <f t="shared" si="168"/>
        <v>80885.469999999972</v>
      </c>
      <c r="F656" s="45">
        <f t="shared" si="167"/>
        <v>96.366990914260384</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119</v>
      </c>
      <c r="E658" s="253">
        <v>127</v>
      </c>
      <c r="F658" s="45">
        <f t="shared" si="167"/>
        <v>106.72268907563026</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114</v>
      </c>
      <c r="E660" s="253">
        <v>130</v>
      </c>
      <c r="F660" s="45">
        <f t="shared" si="167"/>
        <v>114.03508771929825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2687079.56</v>
      </c>
      <c r="E683" s="192">
        <v>2895760.45</v>
      </c>
      <c r="F683" s="71">
        <f t="shared" si="167"/>
        <v>107.7660852736344</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103273.89</v>
      </c>
      <c r="E685" s="194">
        <v>57435.86</v>
      </c>
      <c r="F685" s="45">
        <f t="shared" si="167"/>
        <v>55.615083347785202</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67209.13</v>
      </c>
      <c r="E724" s="192">
        <v>71848.03</v>
      </c>
      <c r="F724" s="71">
        <f t="shared" si="167"/>
        <v>106.90218724747665</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v>740.51</v>
      </c>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4417.68</v>
      </c>
      <c r="E732" s="192">
        <v>8995.2999999999993</v>
      </c>
      <c r="F732" s="71">
        <f t="shared" si="167"/>
        <v>203.62045236413681</v>
      </c>
    </row>
    <row r="733" spans="1:6" ht="12.75" customHeight="1" x14ac:dyDescent="0.2">
      <c r="A733" s="70">
        <v>31215</v>
      </c>
      <c r="B733" s="65" t="s">
        <v>1395</v>
      </c>
      <c r="C733" s="278" t="s">
        <v>1396</v>
      </c>
      <c r="D733" s="192">
        <v>3090.08</v>
      </c>
      <c r="E733" s="192">
        <v>3531.52</v>
      </c>
      <c r="F733" s="71">
        <f t="shared" si="167"/>
        <v>114.28571428571428</v>
      </c>
    </row>
    <row r="734" spans="1:6" ht="12.75" customHeight="1" x14ac:dyDescent="0.2">
      <c r="A734" s="70">
        <v>32121</v>
      </c>
      <c r="B734" s="65" t="s">
        <v>1397</v>
      </c>
      <c r="C734" s="278" t="s">
        <v>1398</v>
      </c>
      <c r="D734" s="192">
        <v>37033.54</v>
      </c>
      <c r="E734" s="192">
        <v>50172.14</v>
      </c>
      <c r="F734" s="71">
        <f t="shared" si="167"/>
        <v>135.47756979213978</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4914.2299999999996</v>
      </c>
      <c r="E736" s="194">
        <v>4650</v>
      </c>
      <c r="F736" s="45">
        <f t="shared" si="167"/>
        <v>94.623165785891189</v>
      </c>
    </row>
    <row r="737" spans="1:6" ht="12.75" customHeight="1" x14ac:dyDescent="0.2">
      <c r="A737" s="63" t="s">
        <v>1403</v>
      </c>
      <c r="B737" s="64" t="s">
        <v>1404</v>
      </c>
      <c r="C737" s="247" t="s">
        <v>1403</v>
      </c>
      <c r="D737" s="194">
        <v>631.62</v>
      </c>
      <c r="E737" s="194">
        <v>776.09</v>
      </c>
      <c r="F737" s="45">
        <f t="shared" si="167"/>
        <v>122.87292992622147</v>
      </c>
    </row>
    <row r="738" spans="1:6" ht="12.75" customHeight="1" x14ac:dyDescent="0.2">
      <c r="A738" s="63" t="s">
        <v>1405</v>
      </c>
      <c r="B738" s="64" t="s">
        <v>1406</v>
      </c>
      <c r="C738" s="247" t="s">
        <v>1405</v>
      </c>
      <c r="D738" s="194">
        <v>2580.52</v>
      </c>
      <c r="E738" s="194">
        <v>1831.46</v>
      </c>
      <c r="F738" s="45">
        <f t="shared" si="167"/>
        <v>70.9725171670826</v>
      </c>
    </row>
    <row r="739" spans="1:6" ht="12.75" customHeight="1" x14ac:dyDescent="0.2">
      <c r="A739" s="70" t="s">
        <v>1407</v>
      </c>
      <c r="B739" s="65" t="s">
        <v>1408</v>
      </c>
      <c r="C739" s="278" t="s">
        <v>1407</v>
      </c>
      <c r="D739" s="192">
        <v>949.35</v>
      </c>
      <c r="E739" s="192"/>
      <c r="F739" s="71">
        <f t="shared" si="167"/>
        <v>0</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3994.76</v>
      </c>
      <c r="E741" s="192"/>
      <c r="F741" s="71">
        <f t="shared" ref="F741:F1006" si="169">IF(D741&lt;&gt;0,IF(E741/D741&gt;=100,"&gt;&gt;100",E741/D741*100),"-")</f>
        <v>0</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9208</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94190.56</v>
      </c>
      <c r="E855" s="194">
        <v>84859.09</v>
      </c>
      <c r="F855" s="45">
        <f t="shared" si="169"/>
        <v>90.092988087128901</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32" zoomScaleNormal="100" workbookViewId="0">
      <selection activeCell="E254" sqref="E25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1940630.4800000004</v>
      </c>
      <c r="E6" s="180">
        <f t="shared" si="0"/>
        <v>1927568.6100000003</v>
      </c>
      <c r="F6" s="181">
        <f t="shared" ref="F6:F298" si="1">IF(D6&gt;0,IF(E6/D6&gt;=100,"&gt;&gt;100",E6/D6*100),"-")</f>
        <v>99.326926473915833</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1537367.4600000004</v>
      </c>
      <c r="E7" s="79">
        <f t="shared" si="2"/>
        <v>1561988.9400000002</v>
      </c>
      <c r="F7" s="71">
        <f t="shared" si="1"/>
        <v>101.60153513331159</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147222.78</v>
      </c>
      <c r="E8" s="79">
        <f>E9+E10-E11</f>
        <v>147222.78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147222.78</v>
      </c>
      <c r="E9" s="192">
        <v>147222.78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1389358.8600000003</v>
      </c>
      <c r="E12" s="79">
        <f t="shared" si="3"/>
        <v>1413980.34</v>
      </c>
      <c r="F12" s="71">
        <f t="shared" si="1"/>
        <v>101.77214690234888</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1035821.1600000001</v>
      </c>
      <c r="E13" s="79">
        <f t="shared" si="4"/>
        <v>1003959.6900000002</v>
      </c>
      <c r="F13" s="71">
        <f t="shared" si="1"/>
        <v>96.92403754331491</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2688030.24</v>
      </c>
      <c r="E15" s="192">
        <v>2688030.24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1652209.08</v>
      </c>
      <c r="E18" s="192">
        <v>1684070.55</v>
      </c>
      <c r="F18" s="71">
        <f t="shared" si="1"/>
        <v>101.92841634788741</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50494.869999999995</v>
      </c>
      <c r="E19" s="79">
        <f t="shared" si="5"/>
        <v>47949.939999999944</v>
      </c>
      <c r="F19" s="71">
        <f t="shared" si="1"/>
        <v>94.960022671609906</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398722</v>
      </c>
      <c r="E20" s="192">
        <v>410365.75</v>
      </c>
      <c r="F20" s="71">
        <f t="shared" si="1"/>
        <v>102.92026775547876</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47591.98</v>
      </c>
      <c r="E21" s="192">
        <v>47591.98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7157.68</v>
      </c>
      <c r="E22" s="192">
        <v>12040.18</v>
      </c>
      <c r="F22" s="71">
        <f t="shared" si="1"/>
        <v>168.2134434621274</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613.71</v>
      </c>
      <c r="E24" s="192">
        <v>613.71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99979.75</v>
      </c>
      <c r="E26" s="192">
        <v>104149.7</v>
      </c>
      <c r="F26" s="71">
        <f t="shared" si="1"/>
        <v>104.17079458590364</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503570.25</v>
      </c>
      <c r="E28" s="192">
        <v>526811.38</v>
      </c>
      <c r="F28" s="71">
        <f t="shared" si="1"/>
        <v>104.61527065985332</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303025.06</v>
      </c>
      <c r="E35" s="79">
        <f t="shared" si="7"/>
        <v>362070.70999999996</v>
      </c>
      <c r="F35" s="71">
        <f t="shared" si="1"/>
        <v>119.4854016364191</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342881.65</v>
      </c>
      <c r="E36" s="192">
        <v>401927.3</v>
      </c>
      <c r="F36" s="71">
        <f t="shared" si="1"/>
        <v>117.22041701560872</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651.29999999999995</v>
      </c>
      <c r="E37" s="192">
        <v>651.29999999999995</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40507.89</v>
      </c>
      <c r="E40" s="192">
        <v>40507.89</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17.770000000000437</v>
      </c>
      <c r="E45" s="79">
        <f t="shared" si="9"/>
        <v>0</v>
      </c>
      <c r="F45" s="71">
        <f t="shared" si="1"/>
        <v>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4628.1400000000003</v>
      </c>
      <c r="E47" s="192">
        <v>4628.1400000000003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4610.37</v>
      </c>
      <c r="E50" s="192">
        <v>4628.1400000000003</v>
      </c>
      <c r="F50" s="71">
        <f t="shared" si="1"/>
        <v>100.38543544227471</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234.35</v>
      </c>
      <c r="E51" s="192">
        <v>234.35</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81205.84</v>
      </c>
      <c r="E54" s="192">
        <v>82532.94</v>
      </c>
      <c r="F54" s="71">
        <f t="shared" si="1"/>
        <v>101.63424206928961</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81205.84</v>
      </c>
      <c r="E55" s="192">
        <v>82532.94</v>
      </c>
      <c r="F55" s="71">
        <f t="shared" si="1"/>
        <v>101.63424206928961</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551.47</v>
      </c>
      <c r="E63" s="79">
        <f>SUM(E64:E68)</f>
        <v>551.47</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551.47</v>
      </c>
      <c r="E64" s="192">
        <v>551.47</v>
      </c>
      <c r="F64" s="71">
        <f t="shared" si="1"/>
        <v>100</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403263.02</v>
      </c>
      <c r="E69" s="79">
        <f>E70+E82+E88+E119+E135+E147+E165+E171</f>
        <v>365579.67000000004</v>
      </c>
      <c r="F69" s="71">
        <f t="shared" si="1"/>
        <v>90.655391610170454</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83934.83</v>
      </c>
      <c r="E70" s="79">
        <f t="shared" si="12"/>
        <v>80885.47</v>
      </c>
      <c r="F70" s="71">
        <f t="shared" si="1"/>
        <v>96.366990914260512</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83415.360000000001</v>
      </c>
      <c r="E71" s="79">
        <f t="shared" si="13"/>
        <v>80410.39</v>
      </c>
      <c r="F71" s="71">
        <f t="shared" si="1"/>
        <v>96.397581932152548</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83415.360000000001</v>
      </c>
      <c r="E73" s="192">
        <v>80410.39</v>
      </c>
      <c r="F73" s="71">
        <f t="shared" si="1"/>
        <v>96.397581932152548</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519.47</v>
      </c>
      <c r="E80" s="192">
        <v>475.08</v>
      </c>
      <c r="F80" s="71">
        <f t="shared" si="1"/>
        <v>91.454751958727158</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28386.28</v>
      </c>
      <c r="E82" s="79">
        <f>SUM(E83:E85)-E86+E87</f>
        <v>36185.339999999997</v>
      </c>
      <c r="F82" s="71">
        <f t="shared" si="1"/>
        <v>127.47475188717929</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879.03</v>
      </c>
      <c r="E85" s="192">
        <v>879.03</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27507.25</v>
      </c>
      <c r="E87" s="192">
        <v>35306.31</v>
      </c>
      <c r="F87" s="71">
        <f t="shared" si="1"/>
        <v>128.35274336765761</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23085</v>
      </c>
      <c r="E135" s="79">
        <f t="shared" si="21"/>
        <v>20520</v>
      </c>
      <c r="F135" s="71">
        <f t="shared" si="1"/>
        <v>88.888888888888886</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23085</v>
      </c>
      <c r="E136" s="79">
        <f t="shared" si="22"/>
        <v>20520</v>
      </c>
      <c r="F136" s="71">
        <f t="shared" si="1"/>
        <v>88.888888888888886</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23085</v>
      </c>
      <c r="E137" s="192">
        <v>20520</v>
      </c>
      <c r="F137" s="71">
        <f t="shared" si="1"/>
        <v>88.888888888888886</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903.38</v>
      </c>
      <c r="E147" s="79">
        <f t="shared" si="24"/>
        <v>227988.86000000002</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225695.98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225695.98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903.38</v>
      </c>
      <c r="E161" s="192">
        <v>2292.88</v>
      </c>
      <c r="F161" s="71">
        <f t="shared" si="1"/>
        <v>253.81124222364897</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266953.53000000003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266953.53000000003</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1940630.48</v>
      </c>
      <c r="E176" s="79">
        <f>E177+E251</f>
        <v>1927568.6099999999</v>
      </c>
      <c r="F176" s="71">
        <f t="shared" si="1"/>
        <v>99.326926473915833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346505.37</v>
      </c>
      <c r="E177" s="79">
        <f>E178+E197+E203+E219+E247+E248</f>
        <v>356218.85</v>
      </c>
      <c r="F177" s="71">
        <f t="shared" si="1"/>
        <v>102.80326968670066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343485.36</v>
      </c>
      <c r="E178" s="79">
        <f>SUM(E179:E181)+E185+E186+SUM(E194:E196)</f>
        <v>352404.41</v>
      </c>
      <c r="F178" s="71">
        <f t="shared" si="1"/>
        <v>102.59663177493212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263454.8</v>
      </c>
      <c r="E179" s="192">
        <v>306389.68</v>
      </c>
      <c r="F179" s="71">
        <f t="shared" si="1"/>
        <v>116.29686762207407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74530.039999999994</v>
      </c>
      <c r="E180" s="192">
        <v>42253.34</v>
      </c>
      <c r="F180" s="71">
        <f t="shared" si="1"/>
        <v>56.693032769068687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35.39</v>
      </c>
      <c r="E181" s="79">
        <f t="shared" si="28"/>
        <v>62.16</v>
      </c>
      <c r="F181" s="71">
        <f t="shared" si="1"/>
        <v>175.6428369595931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35.39</v>
      </c>
      <c r="E184" s="192">
        <v>62.16</v>
      </c>
      <c r="F184" s="71">
        <f t="shared" si="1"/>
        <v>175.6428369595931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3699.23</v>
      </c>
      <c r="E194" s="192">
        <v>3699.23</v>
      </c>
      <c r="F194" s="71">
        <f t="shared" si="1"/>
        <v>100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1765.9</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3020.01</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3020.01</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3814.44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1594125.1099999999</v>
      </c>
      <c r="E251" s="79">
        <f>+E252+E255-E264+E274+E291</f>
        <v>1571349.76</v>
      </c>
      <c r="F251" s="71">
        <f t="shared" si="1"/>
        <v>98.571294695935137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1559967.45</v>
      </c>
      <c r="E252" s="79">
        <f>E253-E254</f>
        <v>1582023.93</v>
      </c>
      <c r="F252" s="71">
        <f t="shared" si="1"/>
        <v>101.41390642477828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1559967.45</v>
      </c>
      <c r="E253" s="192">
        <v>1582023.93</v>
      </c>
      <c r="F253" s="71">
        <f t="shared" si="1"/>
        <v>101.41390642477828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33254.280000000028</v>
      </c>
      <c r="E255" s="79">
        <f>E256-E260</f>
        <v>-238663.02999999997</v>
      </c>
      <c r="F255" s="71">
        <f t="shared" si="1"/>
        <v>-717.6911663701627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591988.43000000005</v>
      </c>
      <c r="E256" s="79">
        <f>SUM(E257:E259)</f>
        <v>330541.28999999998</v>
      </c>
      <c r="F256" s="71">
        <f t="shared" si="1"/>
        <v>55.835768614599438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591988.43000000005</v>
      </c>
      <c r="E257" s="192">
        <v>330541.28999999998</v>
      </c>
      <c r="F257" s="71">
        <f t="shared" si="1"/>
        <v>55.835768614599438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558734.15</v>
      </c>
      <c r="E260" s="79">
        <f>SUM(E261:E263)</f>
        <v>569204.31999999995</v>
      </c>
      <c r="F260" s="71">
        <f t="shared" si="1"/>
        <v>101.87390908538522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558734.15</v>
      </c>
      <c r="E262" s="192">
        <v>569204.31999999995</v>
      </c>
      <c r="F262" s="71">
        <f t="shared" si="1"/>
        <v>101.87390908538522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903.38</v>
      </c>
      <c r="E274" s="79">
        <f>SUM(E275:E277)+SUM(E286:E290)</f>
        <v>227988.86000000002</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225695.98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225695.98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903.38</v>
      </c>
      <c r="E288" s="192">
        <v>2292.88</v>
      </c>
      <c r="F288" s="71">
        <f t="shared" si="39"/>
        <v>253.81124222364897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903.38</v>
      </c>
      <c r="E302" s="192">
        <v>2292.88</v>
      </c>
      <c r="F302" s="71">
        <f t="shared" si="43"/>
        <v>253.81124222364897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225695.98</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19200.32</v>
      </c>
      <c r="E308" s="192">
        <v>27136.51</v>
      </c>
      <c r="F308" s="71">
        <f t="shared" si="43"/>
        <v>141.33363402276629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8306.93</v>
      </c>
      <c r="E309" s="192">
        <v>8169.8</v>
      </c>
      <c r="F309" s="71">
        <f t="shared" si="43"/>
        <v>98.349209635810098</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36773.58</v>
      </c>
      <c r="E336" s="192">
        <v>25495.39</v>
      </c>
      <c r="F336" s="71">
        <f t="shared" si="43"/>
        <v>69.330726026674583</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306711.78000000003</v>
      </c>
      <c r="E337" s="192">
        <v>326909.02</v>
      </c>
      <c r="F337" s="71">
        <f t="shared" si="43"/>
        <v>106.58508779806239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3020.01</v>
      </c>
      <c r="E338" s="192"/>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3814.44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4"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3661541.36</v>
      </c>
      <c r="E114" s="60">
        <f t="shared" si="22"/>
        <v>4546893.03</v>
      </c>
      <c r="F114" s="45">
        <f t="shared" si="1"/>
        <v>124.17975335938853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3364848.06</v>
      </c>
      <c r="E115" s="60">
        <f t="shared" si="23"/>
        <v>4265871.4400000004</v>
      </c>
      <c r="F115" s="45">
        <f t="shared" si="1"/>
        <v>126.7775353874374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3364848.06</v>
      </c>
      <c r="E117" s="194">
        <v>4265871.4400000004</v>
      </c>
      <c r="F117" s="45">
        <f t="shared" si="1"/>
        <v>126.7775353874374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296693.3</v>
      </c>
      <c r="E126" s="194">
        <v>281021.59000000003</v>
      </c>
      <c r="F126" s="45">
        <f t="shared" si="1"/>
        <v>94.717875327821716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3661541.36</v>
      </c>
      <c r="E141" s="81">
        <f t="shared" si="28"/>
        <v>4546893.03</v>
      </c>
      <c r="F141" s="61">
        <f t="shared" si="1"/>
        <v>124.17975335938853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0"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900</v>
      </c>
      <c r="E5" s="82">
        <f t="shared" si="0"/>
        <v>2565</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2565</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2565</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v>2565</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900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8" zoomScaleNormal="100" workbookViewId="0">
      <selection activeCell="D47" sqref="D4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346505.37</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4276325.9099999992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13447.62</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4184036.44</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3527587.47</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568559.24</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765.06</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84859.09</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2265.58</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78841.850000000006</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4266612.43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11399.08</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4173351.4899999998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3484652.59</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600835.93999999994</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738.29</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84859.09</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2265.58</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81861.86</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356218.84999999963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25495.39</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25495.39</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21734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16220.2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144.30000000000001</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5369.5</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62.16</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39.659999999999997</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22.5</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3699.23</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3699.23</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330723.46000000002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3814.44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326909.02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42830</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2026-02-02T16:41:51Z</cp:lastPrinted>
  <dcterms:created xsi:type="dcterms:W3CDTF">2022-04-01T05:14:30Z</dcterms:created>
  <dcterms:modified xsi:type="dcterms:W3CDTF">2026-02-02T16:51:44Z</dcterms:modified>
</cp:coreProperties>
</file>